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autoCompressPictures="0"/>
  <mc:AlternateContent xmlns:mc="http://schemas.openxmlformats.org/markup-compatibility/2006">
    <mc:Choice Requires="x15">
      <x15ac:absPath xmlns:x15ac="http://schemas.microsoft.com/office/spreadsheetml/2010/11/ac" url="W:\0_WICHTIGES\3_Zertifikate_Zeugnisse_Erklärungen\CMRT_VERTIV_Knürr_FMD_-CMRT\2023_CMRT\"/>
    </mc:Choice>
  </mc:AlternateContent>
  <xr:revisionPtr revIDLastSave="0" documentId="13_ncr:1_{290F33D7-EDFE-4F84-917B-F0487EDDC9B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<sst xmlns="http://schemas.openxmlformats.org/spreadsheetml/2006/main" count="22145" uniqueCount="15665">
  <si>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</si>
  <si>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</si>
  <si>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</si>
  <si>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</si>
  <si>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</si>
  <si>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</si>
  <si>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</si>
  <si>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</si>
  <si>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</si>
  <si>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</si>
  <si>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</si>
  <si>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</si>
  <si>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</si>
  <si>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</si>
  <si>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</si>
  <si>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</si>
  <si>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</si>
  <si>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</si>
  <si>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</si>
  <si>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</si>
  <si>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</si>
  <si>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</si>
  <si>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</si>
  <si>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</si>
  <si>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</si>
  <si>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</si>
  <si>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</si>
  <si>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</si>
  <si>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</si>
  <si>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</si>
  <si>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</si>
  <si>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</si>
  <si>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</si>
  <si>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</si>
  <si>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</si>
  <si>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</si>
  <si>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</si>
  <si>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</si>
  <si>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</si>
  <si>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</si>
  <si>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</si>
  <si>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</si>
  <si>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</si>
  <si>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</si>
  <si>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</si>
  <si>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</si>
  <si>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</si>
  <si>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</si>
  <si>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</si>
  <si>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</si>
  <si>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</si>
  <si>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</si>
  <si>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</si>
  <si>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</si>
  <si>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</si>
  <si>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</si>
  <si>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</si>
  <si>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</si>
  <si>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</si>
  <si>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</si>
  <si>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</si>
  <si>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</si>
  <si>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</si>
  <si>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</si>
  <si>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</si>
  <si>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</si>
  <si>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</si>
  <si>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</si>
  <si>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</si>
  <si>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</si>
  <si>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</si>
  <si>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</si>
  <si>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</si>
  <si>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</si>
  <si>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</si>
  <si>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</si>
  <si>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</si>
  <si>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</si>
  <si>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</si>
  <si>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</si>
  <si>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</si>
  <si>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</si>
  <si>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</si>
  <si>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</si>
  <si>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</si>
  <si>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</si>
  <si>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</si>
  <si>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</si>
  <si>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</si>
  <si>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</si>
  <si>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</si>
  <si>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</si>
  <si>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</si>
  <si>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</si>
  <si>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</si>
  <si>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</si>
  <si>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</si>
  <si>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</si>
  <si>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</si>
  <si>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</si>
  <si>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</si>
  <si>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</si>
  <si>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</si>
  <si>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</si>
  <si>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</si>
  <si>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</si>
  <si>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</si>
  <si>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</si>
  <si>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</si>
  <si>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</si>
  <si>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</si>
  <si>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</si>
  <si>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</si>
  <si>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</si>
  <si>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</si>
  <si>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</si>
  <si>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</si>
  <si>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</si>
  <si>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</si>
  <si>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</si>
  <si>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</si>
  <si>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</si>
  <si>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</si>
  <si>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</si>
  <si>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</si>
  <si>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</si>
  <si>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</si>
  <si>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</si>
  <si>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</si>
  <si>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</si>
  <si>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</si>
  <si>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</si>
  <si>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</si>
  <si>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</si>
  <si>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</si>
  <si>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</si>
  <si>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</si>
  <si>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</si>
  <si>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</si>
  <si>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</si>
  <si>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</si>
  <si>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</si>
  <si>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</si>
  <si>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</si>
  <si>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</si>
  <si>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</si>
  <si>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</si>
  <si>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</si>
  <si>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</si>
  <si>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</si>
  <si>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</si>
  <si>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</si>
  <si>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</si>
  <si>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</si>
  <si>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</si>
  <si>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</si>
  <si>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</si>
  <si>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</si>
  <si>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</si>
  <si>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</si>
  <si>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</si>
  <si>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</si>
  <si>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</si>
  <si>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</si>
  <si>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</si>
  <si>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</si>
  <si>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</si>
  <si>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</si>
  <si>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</si>
  <si>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</si>
  <si>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</si>
  <si>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</si>
  <si>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</si>
  <si>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</si>
  <si>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</si>
  <si>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</si>
  <si>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</si>
  <si>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</si>
  <si>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</si>
  <si>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</si>
  <si>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</si>
  <si>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</si>
  <si>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</si>
  <si>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</si>
  <si>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</si>
  <si>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</si>
  <si>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</si>
  <si>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</si>
  <si>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</si>
  <si>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</si>
  <si>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</si>
  <si>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</si>
  <si>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</si>
  <si>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</si>
  <si>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</si>
  <si>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</si>
  <si>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</si>
  <si>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</si>
  <si>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</si>
  <si>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</si>
  <si>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</si>
  <si>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</si>
  <si>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</si>
  <si>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</si>
  <si>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</si>
  <si>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</si>
  <si>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</si>
  <si>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</si>
  <si>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</si>
  <si>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</si>
  <si>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</si>
  <si>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</si>
  <si>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</si>
  <si>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</si>
  <si>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</si>
  <si>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</si>
  <si>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</si>
  <si>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</si>
  <si>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</si>
  <si>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</si>
  <si>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</si>
  <si>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</si>
  <si>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</si>
  <si>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</si>
  <si>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</si>
  <si>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</si>
  <si>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</si>
  <si>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</si>
  <si>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</si>
  <si>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</si>
  <si>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</si>
  <si>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</si>
  <si>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</si>
  <si>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</si>
  <si>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</si>
  <si>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</si>
  <si>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</si>
  <si>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</si>
  <si>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</si>
  <si>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</si>
  <si>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</si>
  <si>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</si>
  <si>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</si>
  <si>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</si>
  <si>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</si>
  <si>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</si>
  <si>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</si>
  <si>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</si>
  <si>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</si>
  <si>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</si>
  <si>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</si>
  <si>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</si>
  <si>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</si>
  <si>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</si>
  <si>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</si>
  <si>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</si>
  <si>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</si>
  <si>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</si>
  <si>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</si>
  <si>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</si>
  <si>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</si>
  <si>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</si>
  <si>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</si>
  <si>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</si>
  <si>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</si>
  <si>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</si>
  <si>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</si>
  <si>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</si>
  <si>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</si>
  <si>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</si>
  <si>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</si>
  <si>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</si>
  <si>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</si>
  <si>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</si>
  <si>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</si>
  <si>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</si>
  <si>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</si>
  <si>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</si>
  <si>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</si>
  <si>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</si>
  <si>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</si>
  <si>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</si>
  <si>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</si>
  <si>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</si>
  <si>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</si>
  <si>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</si>
  <si>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</si>
  <si>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</si>
  <si>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</si>
  <si>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</si>
  <si>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</si>
  <si>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</si>
  <si>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</si>
  <si>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</si>
  <si>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</si>
  <si>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</si>
  <si>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</si>
  <si>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</si>
  <si>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</si>
  <si>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</si>
  <si>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</si>
  <si>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</si>
  <si>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</si>
  <si>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</si>
  <si>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</si>
  <si>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</si>
  <si>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</si>
  <si>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</si>
  <si>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</si>
  <si>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</si>
  <si>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</si>
  <si>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</si>
  <si>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</si>
  <si>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</si>
  <si>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</si>
  <si>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</si>
  <si>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</si>
  <si>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</si>
  <si>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</si>
  <si>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</si>
  <si>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</si>
  <si>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</si>
  <si>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</si>
  <si>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</si>
  <si>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</si>
  <si>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</si>
  <si>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</si>
  <si>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</si>
  <si>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</si>
  <si>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</si>
  <si>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</si>
  <si>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</si>
  <si>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</si>
  <si>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</si>
  <si>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</si>
  <si>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</si>
  <si>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</si>
  <si>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</si>
  <si>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</si>
  <si>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</si>
  <si>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</si>
  <si>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</si>
  <si>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</si>
  <si>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</si>
  <si>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</si>
  <si>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</si>
  <si>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</si>
  <si>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</si>
  <si>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</si>
  <si>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</si>
  <si>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</si>
  <si>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</si>
  <si>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</si>
  <si>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</si>
  <si>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</si>
  <si>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</si>
  <si>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</si>
  <si>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</si>
  <si>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</si>
  <si>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</si>
  <si>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</si>
  <si>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</si>
  <si>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</si>
  <si>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</si>
  <si>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</si>
  <si>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</si>
  <si>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</si>
  <si>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</si>
  <si>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</si>
  <si>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</si>
  <si>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</si>
  <si>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</si>
  <si>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</si>
  <si>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</si>
  <si>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</si>
  <si>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</si>
  <si>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</si>
  <si>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</si>
  <si>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</si>
  <si>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</si>
  <si>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</si>
  <si>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</si>
  <si>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</si>
  <si>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</si>
  <si>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</si>
  <si>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</si>
  <si>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</si>
  <si>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</si>
  <si>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</si>
  <si>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</si>
  <si>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</si>
  <si>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</si>
  <si>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</si>
  <si>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</si>
  <si>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</si>
  <si>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</si>
  <si>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</si>
  <si>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</si>
  <si>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</si>
  <si>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</si>
  <si>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</si>
  <si>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</si>
  <si>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</si>
  <si>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</si>
  <si>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</si>
  <si>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</si>
  <si>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</si>
  <si>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</si>
  <si>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</si>
  <si>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</si>
  <si>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</si>
  <si>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</si>
  <si>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</si>
  <si>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</si>
  <si>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</si>
  <si>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</si>
  <si>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</si>
  <si>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</si>
  <si>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</si>
  <si>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</si>
  <si>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</si>
  <si>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</si>
  <si>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</si>
  <si>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</si>
  <si>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</si>
  <si>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</si>
  <si>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</si>
  <si>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</si>
  <si>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</si>
  <si>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</si>
  <si>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</si>
  <si>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</si>
  <si>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</si>
  <si>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</si>
  <si>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</si>
  <si>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</si>
  <si>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</si>
  <si>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</si>
  <si>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</si>
  <si>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</si>
  <si>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</si>
  <si>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</si>
  <si>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</si>
  <si>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</si>
  <si>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</si>
  <si>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</si>
  <si>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</si>
  <si>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</si>
  <si>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</si>
  <si>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</si>
  <si>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</si>
  <si>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</si>
  <si>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</si>
  <si>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</si>
  <si>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</si>
  <si>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</si>
  <si>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</si>
  <si>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</si>
  <si>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</si>
  <si>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</si>
  <si>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</si>
  <si>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</si>
  <si>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</si>
  <si>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</si>
  <si>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</si>
  <si>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</si>
  <si>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</si>
  <si>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</si>
  <si>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</si>
  <si>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</si>
  <si>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</si>
  <si>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</si>
  <si>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</si>
  <si>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</si>
  <si>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</si>
  <si>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</si>
  <si>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</si>
  <si>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</si>
  <si>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</si>
  <si>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</si>
  <si>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</si>
  <si>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</si>
  <si>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</si>
  <si>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</si>
  <si>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</si>
  <si>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</si>
  <si>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</si>
  <si>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</si>
  <si>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</si>
  <si>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</si>
  <si>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</si>
  <si>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</si>
  <si>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</si>
  <si>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</si>
  <si>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</si>
  <si>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</si>
  <si>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</si>
  <si>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</si>
  <si>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</si>
  <si>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</si>
  <si>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</si>
  <si>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</si>
  <si>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</si>
  <si>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</si>
  <si>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</si>
  <si>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</si>
  <si>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</si>
  <si>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</si>
  <si>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</si>
  <si>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</si>
  <si>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</si>
  <si>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</si>
  <si>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</si>
  <si>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</si>
  <si>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</si>
  <si>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</si>
  <si>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</si>
  <si>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</si>
  <si>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</si>
  <si>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</si>
  <si>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</si>
  <si>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</si>
  <si>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</si>
  <si>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</si>
  <si>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</si>
  <si>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</si>
  <si>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</si>
  <si>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</si>
  <si>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</si>
  <si>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</si>
  <si>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</si>
  <si>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</si>
  <si>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</si>
  <si>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</si>
  <si>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</si>
  <si>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</si>
  <si>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</si>
  <si>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</si>
  <si>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</si>
  <si>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</si>
  <si>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</si>
  <si>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</si>
  <si>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</si>
  <si>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</si>
  <si>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</si>
  <si>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</si>
  <si>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</si>
  <si>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</si>
  <si>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</si>
  <si>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</si>
  <si>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</si>
  <si>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</si>
  <si>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</si>
  <si>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</si>
  <si>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</si>
  <si>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</si>
  <si>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</si>
  <si>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</si>
  <si>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</si>
  <si>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</si>
  <si>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</si>
  <si>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</si>
  <si>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</si>
  <si>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</si>
  <si>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</si>
  <si>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</si>
  <si>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</si>
  <si>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</si>
  <si>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</si>
  <si>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</si>
  <si>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</si>
  <si>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</si>
  <si>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</si>
  <si>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</si>
  <si>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</si>
  <si>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</si>
  <si>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</si>
  <si>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</si>
  <si>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</si>
  <si>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</si>
  <si>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</si>
  <si>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</si>
  <si>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</si>
  <si>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</si>
  <si>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</si>
  <si>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</si>
  <si>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</si>
  <si>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</si>
  <si>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</si>
  <si>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</si>
  <si>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</si>
  <si>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</si>
  <si>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</si>
  <si>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</si>
  <si>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</si>
  <si>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</si>
  <si>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</si>
  <si>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</si>
  <si>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</si>
  <si>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</si>
  <si>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</si>
  <si>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</si>
  <si>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</si>
  <si>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</si>
  <si>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</si>
  <si>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</si>
  <si>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</si>
  <si>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</si>
  <si>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</si>
  <si>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</si>
  <si>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</si>
  <si>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</si>
  <si>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</si>
  <si>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</si>
  <si>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</si>
  <si>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</si>
  <si>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</si>
  <si>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</si>
  <si>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</si>
  <si>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</si>
  <si>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</si>
  <si>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</si>
  <si>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</si>
  <si>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</si>
  <si>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</si>
  <si>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</si>
  <si>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</si>
  <si>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</si>
  <si>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</si>
  <si>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</si>
  <si>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</si>
  <si>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</si>
  <si>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</si>
  <si>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</si>
  <si>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</si>
  <si>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</si>
  <si>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</si>
  <si>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</si>
  <si>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</si>
  <si>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</si>
  <si>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</si>
  <si>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</si>
  <si>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</si>
  <si>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</si>
  <si>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</si>
  <si>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</si>
  <si>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</si>
  <si>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</si>
  <si>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</si>
  <si>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</si>
  <si>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</si>
  <si>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</si>
  <si>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</si>
  <si>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</si>
  <si>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</si>
  <si>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</si>
  <si>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</si>
  <si>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</si>
  <si>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</si>
  <si>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</si>
  <si>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</si>
  <si>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</si>
  <si>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</si>
  <si>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</si>
  <si>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</si>
  <si>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</si>
  <si>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</si>
  <si>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</si>
  <si>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</si>
  <si>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</si>
  <si>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</si>
  <si>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</si>
  <si>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</si>
  <si>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</si>
  <si>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</si>
  <si>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</si>
  <si>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</si>
  <si>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</si>
  <si>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</si>
  <si>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</si>
  <si>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</si>
  <si>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</si>
  <si>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</si>
  <si>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</si>
  <si>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</si>
  <si>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</si>
  <si>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</si>
  <si>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</si>
  <si>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</si>
  <si>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</si>
  <si>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</si>
  <si>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</si>
  <si>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</si>
  <si>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</si>
  <si>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</si>
  <si>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</si>
  <si>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</si>
  <si>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</si>
  <si>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</si>
  <si>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</si>
  <si>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</si>
  <si>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</si>
  <si>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</si>
  <si>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</si>
  <si>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</si>
  <si>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</si>
  <si>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</si>
  <si>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</si>
  <si>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</si>
  <si>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</si>
  <si>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</si>
  <si>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</si>
  <si>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</si>
  <si>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</si>
  <si>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</si>
  <si>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</si>
  <si>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</si>
  <si>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</si>
  <si>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</si>
  <si>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</si>
  <si>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</si>
  <si>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</si>
  <si>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</si>
  <si>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</si>
  <si>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</si>
  <si>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</si>
  <si>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</si>
  <si>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</si>
  <si>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</si>
  <si>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</si>
  <si>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</si>
  <si>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</si>
  <si>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</si>
  <si>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</si>
  <si>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</si>
  <si>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</si>
  <si>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</si>
  <si>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</si>
  <si>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</si>
  <si>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</si>
  <si>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</si>
  <si>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</si>
  <si>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</si>
  <si>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</si>
  <si>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</si>
  <si>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</si>
  <si>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</si>
  <si>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</si>
  <si>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</si>
  <si>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</si>
  <si>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</si>
  <si>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</si>
  <si>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</si>
  <si>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</si>
  <si>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</si>
  <si>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</si>
  <si>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</si>
  <si>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</si>
  <si>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</si>
  <si>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</si>
  <si>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</si>
  <si>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</si>
  <si>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</si>
  <si>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</si>
  <si>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</si>
  <si>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</si>
  <si>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</si>
  <si>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</si>
  <si>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</si>
  <si>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</si>
  <si>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</si>
  <si>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</si>
  <si>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</si>
  <si>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</si>
  <si>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</si>
  <si>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</si>
  <si>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</si>
  <si>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</si>
  <si>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</si>
  <si>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</si>
  <si>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</si>
  <si>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</si>
  <si>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</si>
  <si>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</si>
  <si>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</si>
  <si>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</si>
  <si>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</si>
  <si>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</si>
  <si>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</si>
  <si>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</si>
  <si>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</si>
  <si>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</si>
  <si>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</si>
  <si>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</si>
  <si>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</si>
  <si>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</si>
  <si>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</si>
  <si>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</si>
  <si>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</si>
  <si>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</si>
  <si>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</si>
  <si>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</si>
  <si>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</si>
  <si>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</si>
  <si>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</si>
  <si>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</si>
  <si>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</si>
  <si>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</si>
  <si>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</si>
  <si>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</si>
  <si>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</si>
  <si>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</si>
  <si>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</si>
  <si>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</si>
  <si>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</si>
  <si>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</si>
  <si>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</si>
  <si>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</si>
  <si>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</si>
  <si>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</si>
  <si>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</si>
  <si>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</si>
  <si>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</si>
  <si>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</si>
  <si>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</si>
  <si>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</si>
  <si>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</si>
  <si>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</si>
  <si>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</si>
  <si>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</si>
  <si>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</si>
  <si>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</si>
  <si>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</si>
  <si>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</si>
  <si>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</si>
  <si>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</si>
  <si>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</si>
  <si>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</si>
  <si>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</si>
  <si>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</si>
  <si>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</si>
  <si>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</si>
  <si>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</si>
  <si>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</si>
  <si>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</si>
  <si>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</si>
  <si>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</si>
  <si>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</si>
  <si>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</si>
  <si>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</si>
  <si>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</si>
  <si>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</si>
  <si>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</si>
  <si>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</si>
  <si>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</si>
  <si>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</si>
  <si>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</si>
  <si>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</si>
  <si>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</si>
  <si>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</si>
  <si>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</si>
  <si>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</si>
  <si>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</si>
  <si>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</si>
  <si>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</si>
  <si>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</si>
  <si>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</si>
  <si>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</si>
  <si>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</si>
  <si>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</si>
  <si>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</si>
  <si>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</si>
  <si>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</si>
  <si>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</si>
  <si>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</si>
  <si>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</si>
  <si>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</si>
  <si>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</si>
  <si>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</si>
  <si>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</si>
  <si>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</si>
  <si>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</si>
  <si>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</si>
  <si>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</si>
  <si>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</si>
  <si>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</si>
  <si>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</si>
  <si>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</si>
  <si>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</si>
  <si>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</si>
  <si>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</si>
  <si>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</si>
  <si>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</si>
  <si>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</si>
  <si>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</si>
  <si>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</si>
  <si>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</si>
  <si>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</si>
  <si>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</si>
  <si>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</si>
  <si>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</si>
  <si>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</si>
  <si>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</si>
  <si>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</si>
  <si>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</si>
  <si>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</si>
  <si>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</si>
  <si>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</si>
  <si>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</si>
  <si>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</si>
  <si>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</si>
  <si>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</si>
  <si>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</si>
  <si>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</si>
  <si>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</si>
  <si>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</si>
  <si>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</si>
  <si>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</si>
  <si>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</si>
  <si>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</si>
  <si>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</si>
  <si>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</si>
  <si>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</si>
  <si>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</si>
  <si>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</si>
  <si>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</si>
  <si>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</si>
  <si>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</si>
  <si>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</si>
  <si>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</si>
  <si>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</si>
  <si>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</si>
  <si>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</si>
  <si>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</si>
  <si>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</si>
  <si>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</si>
  <si>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</si>
  <si>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</si>
  <si>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</si>
  <si>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</si>
  <si>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</si>
  <si>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</si>
  <si>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</si>
  <si>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</si>
  <si>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</si>
  <si>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</si>
  <si>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</si>
  <si>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</si>
  <si>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</si>
  <si>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</si>
  <si>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</si>
  <si>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</si>
  <si>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</si>
  <si>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</si>
  <si>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</si>
  <si>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</si>
  <si>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</si>
  <si>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</si>
  <si>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</si>
  <si>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</si>
  <si>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</si>
  <si>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</si>
  <si>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</si>
  <si>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</si>
  <si>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</si>
  <si>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</si>
  <si>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</si>
  <si>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</si>
  <si>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</si>
  <si>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</si>
  <si>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</si>
  <si>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</si>
  <si>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</si>
  <si>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</si>
  <si>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</si>
  <si>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</si>
  <si>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</si>
  <si>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</si>
  <si>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</si>
  <si>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</si>
  <si>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</si>
  <si>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</si>
  <si>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</si>
  <si>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</si>
  <si>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</si>
  <si>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</si>
  <si>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</si>
  <si>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</si>
  <si>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</si>
  <si>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</si>
  <si>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</si>
  <si>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</si>
  <si>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</si>
  <si>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</si>
  <si>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</si>
  <si>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</si>
  <si>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</si>
  <si>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</si>
  <si>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</si>
  <si>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</si>
  <si>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</si>
  <si>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</si>
  <si>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</si>
  <si>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</si>
  <si>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</si>
  <si>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</si>
  <si>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</si>
  <si>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</si>
  <si>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</si>
  <si>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</si>
  <si>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</si>
  <si>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</si>
  <si>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</si>
  <si>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</si>
  <si>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</si>
  <si>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</si>
  <si>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</si>
  <si>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</si>
  <si>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</si>
  <si>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</si>
  <si>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</si>
  <si>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</si>
  <si>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</si>
  <si>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</si>
  <si>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</si>
  <si>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</si>
  <si>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</si>
  <si>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</si>
  <si>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</si>
  <si>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</si>
  <si>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</si>
  <si>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</si>
  <si>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</si>
  <si>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</si>
  <si>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</si>
  <si>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</si>
  <si>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</si>
  <si>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</si>
  <si>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</si>
  <si>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</si>
  <si>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</si>
  <si>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</si>
  <si>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</si>
  <si>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</si>
  <si>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</si>
  <si>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</si>
  <si>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</si>
  <si>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</si>
  <si>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</si>
  <si>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</si>
  <si>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</si>
  <si>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</si>
  <si>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</si>
  <si>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</si>
  <si>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</si>
  <si>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</si>
  <si>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</si>
  <si>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</si>
  <si>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</si>
  <si>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</si>
  <si>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</si>
  <si>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</si>
  <si>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</si>
  <si>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</si>
  <si>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</si>
  <si>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</si>
  <si>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</si>
  <si>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</si>
  <si>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</si>
  <si>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</si>
  <si>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</si>
  <si>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</si>
  <si>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</si>
  <si>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</si>
  <si>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</si>
  <si>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</si>
  <si>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</si>
  <si>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</si>
  <si>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</si>
  <si>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</si>
  <si>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</si>
  <si>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</si>
  <si>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</si>
  <si>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</si>
  <si>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</si>
  <si>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</si>
  <si>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</si>
  <si>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</si>
  <si>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</si>
  <si>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</si>
  <si>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</si>
  <si>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</si>
  <si>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</si>
  <si>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</si>
  <si>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</si>
  <si>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</si>
  <si>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</si>
  <si>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</si>
  <si>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</si>
  <si>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</si>
  <si>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</si>
  <si>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</si>
  <si>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</si>
  <si>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</si>
  <si>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</si>
  <si>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</si>
  <si>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</si>
  <si>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</si>
  <si>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</si>
  <si>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</si>
  <si>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</si>
  <si>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</si>
  <si>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</si>
  <si>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</si>
  <si>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</si>
  <si>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</si>
  <si>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</si>
  <si>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</si>
  <si>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</si>
  <si>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</si>
  <si>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</si>
  <si>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</si>
  <si>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</si>
  <si>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</si>
  <si>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</si>
  <si>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</si>
  <si>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</si>
  <si>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</si>
  <si>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</si>
  <si>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</si>
  <si>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</si>
  <si>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</si>
  <si>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</si>
  <si>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</si>
  <si>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</si>
  <si>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</si>
  <si>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</si>
  <si>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</si>
  <si>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</si>
  <si>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</si>
  <si>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</si>
  <si>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</si>
  <si>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</si>
  <si>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</si>
  <si>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</si>
  <si>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</si>
  <si>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</si>
  <si>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</si>
  <si>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</si>
  <si>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</si>
  <si>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</si>
  <si>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</si>
  <si>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</si>
  <si>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</si>
  <si>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</si>
  <si>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</si>
  <si>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</si>
  <si>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</si>
  <si>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</si>
  <si>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</si>
  <si>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</si>
  <si>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</si>
  <si>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</si>
  <si>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</si>
  <si>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</si>
  <si>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</si>
  <si>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</si>
  <si>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</si>
  <si>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</si>
  <si>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</si>
  <si>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</si>
  <si>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</si>
  <si>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</si>
  <si>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</si>
  <si>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</si>
  <si>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</si>
  <si>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</si>
  <si>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</si>
  <si>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</si>
  <si>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</si>
  <si>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</si>
  <si>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</si>
  <si>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</si>
  <si>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</si>
  <si>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</si>
  <si>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</si>
  <si>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</si>
  <si>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</si>
  <si>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</si>
  <si>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</si>
  <si>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</si>
  <si>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</si>
  <si>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</si>
  <si>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</si>
  <si>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</si>
  <si>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</si>
  <si>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</si>
  <si>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</si>
  <si>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</si>
  <si>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</si>
  <si>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</si>
  <si>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</si>
  <si>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</si>
  <si>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</si>
  <si>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</si>
  <si>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</si>
  <si>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</si>
  <si>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</si>
  <si>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</si>
  <si>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</si>
  <si>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</si>
  <si>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</si>
  <si>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</si>
  <si>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</si>
  <si>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</si>
  <si>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</si>
  <si>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</si>
  <si>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</si>
  <si>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</si>
  <si>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</si>
  <si>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</si>
  <si>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</si>
  <si>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</si>
  <si>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</si>
  <si>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</si>
  <si>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</si>
  <si>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</si>
  <si>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</si>
  <si>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</si>
  <si>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</si>
  <si>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</si>
  <si>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</si>
  <si>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</si>
  <si>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</si>
  <si>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</si>
  <si>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</si>
  <si>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</si>
  <si>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</si>
  <si>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</si>
  <si>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</si>
  <si>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</si>
  <si>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</si>
  <si>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</si>
  <si>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</si>
  <si>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</si>
  <si>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</si>
  <si>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</si>
  <si>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</si>
  <si>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</si>
  <si>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</si>
  <si>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</si>
  <si>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</si>
  <si>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</si>
  <si>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</si>
  <si>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</si>
  <si>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</si>
  <si>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</si>
  <si>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</si>
  <si>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</si>
  <si>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</si>
  <si>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</si>
  <si>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</si>
  <si>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</si>
  <si>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</si>
  <si>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</si>
  <si>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</si>
  <si>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</si>
  <si>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</si>
  <si>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</si>
  <si>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</si>
  <si>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</si>
  <si>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</si>
  <si>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</si>
  <si>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</si>
  <si>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</si>
  <si>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</si>
  <si>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</si>
  <si>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</si>
  <si>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</si>
  <si>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</si>
  <si>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</si>
  <si>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</si>
  <si>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</si>
  <si>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</si>
  <si>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</si>
  <si>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</si>
  <si>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</si>
  <si>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</si>
  <si>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</si>
  <si>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</si>
  <si>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</si>
  <si>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</si>
  <si>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</si>
  <si>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</si>
  <si>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</si>
  <si>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</si>
  <si>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</si>
  <si>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</si>
  <si>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</si>
  <si>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</si>
  <si>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</si>
  <si>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</si>
  <si>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</si>
  <si>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</si>
  <si>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</si>
  <si>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</si>
  <si>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</si>
  <si>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</si>
  <si>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</si>
  <si>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</si>
  <si>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</si>
  <si>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</si>
  <si>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</si>
  <si>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</si>
  <si>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</si>
  <si>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</si>
  <si>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</si>
  <si>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</si>
  <si>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</si>
  <si>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</si>
  <si>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</si>
  <si>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</si>
  <si>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</si>
  <si>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</si>
  <si>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</si>
  <si>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</si>
  <si>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</si>
  <si>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</si>
  <si>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</si>
  <si>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</si>
  <si>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</si>
  <si>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</si>
  <si>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</si>
  <si>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</si>
  <si>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</si>
  <si>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</si>
  <si>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</si>
  <si>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</si>
  <si>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</si>
  <si>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</si>
  <si>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</si>
  <si>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</si>
  <si>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</si>
  <si>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</si>
  <si>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</si>
  <si>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</si>
  <si>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</si>
  <si>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</si>
  <si>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</si>
  <si>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</si>
  <si>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</si>
  <si>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</si>
  <si>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</si>
  <si>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</si>
  <si>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</si>
  <si>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</si>
  <si>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</si>
  <si>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</si>
  <si>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</si>
  <si>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</si>
  <si>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</si>
  <si>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</si>
  <si>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</si>
  <si>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</si>
  <si>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</si>
  <si>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</si>
  <si>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</si>
  <si>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</si>
  <si>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</si>
  <si>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</si>
  <si>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</si>
  <si>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</si>
  <si>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</si>
  <si>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</si>
  <si>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</si>
  <si>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</si>
  <si>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</si>
  <si>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</si>
  <si>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</si>
  <si>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</si>
  <si>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</si>
  <si>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</si>
  <si>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</si>
  <si>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</si>
  <si>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</si>
  <si>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</si>
  <si>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</si>
  <si>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</si>
  <si>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</si>
  <si>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</si>
  <si>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</si>
  <si>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</si>
  <si>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</si>
  <si>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</si>
  <si>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</si>
  <si>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</si>
  <si>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</si>
  <si>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</si>
  <si>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</si>
  <si>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</si>
  <si>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</si>
  <si>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</si>
  <si>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</si>
  <si>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</si>
  <si>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</si>
  <si>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</si>
  <si>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</si>
  <si>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</si>
  <si>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</si>
  <si>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</si>
  <si>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</si>
  <si>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</si>
  <si>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</si>
  <si>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</si>
  <si>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</si>
  <si>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</si>
  <si>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</si>
  <si>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</si>
  <si>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</si>
  <si>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</si>
  <si>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</si>
  <si>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</si>
  <si>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</si>
  <si>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</si>
  <si>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</si>
  <si>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</si>
  <si>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</si>
  <si>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</si>
  <si>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</si>
  <si>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</si>
  <si>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</si>
  <si>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</si>
  <si>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</si>
  <si>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</si>
  <si>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</si>
  <si>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</si>
  <si>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</si>
  <si>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</si>
  <si>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</si>
  <si>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</si>
  <si>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</si>
  <si>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</si>
  <si>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</si>
  <si>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</si>
  <si>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</si>
  <si>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</si>
  <si>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</si>
  <si>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</si>
  <si>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</si>
  <si>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</si>
  <si>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</si>
  <si>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</si>
  <si>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</si>
  <si>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</si>
  <si>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</si>
  <si>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</si>
  <si>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</si>
  <si>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</si>
  <si>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</si>
  <si>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</si>
  <si>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</si>
  <si>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</si>
  <si>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</si>
  <si>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</si>
  <si>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</si>
  <si>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</si>
  <si>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</si>
  <si>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</si>
  <si>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</si>
  <si>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</si>
  <si>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</si>
  <si>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</si>
  <si>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</si>
  <si>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</si>
  <si>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</si>
  <si>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</si>
  <si>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</si>
  <si>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</si>
  <si>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</si>
  <si>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</si>
  <si>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</si>
  <si>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</si>
  <si>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</si>
  <si>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</si>
  <si>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</si>
  <si>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</si>
  <si>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</si>
  <si>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</si>
  <si>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</si>
  <si>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</si>
  <si>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</si>
  <si>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</si>
  <si>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</si>
  <si>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</si>
  <si>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</si>
  <si>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</si>
  <si>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</si>
  <si>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</si>
  <si>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</si>
  <si>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</si>
  <si>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</si>
  <si>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</si>
  <si>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</si>
  <si>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</si>
  <si>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</si>
  <si>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</si>
  <si>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</si>
  <si>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</si>
  <si>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</si>
  <si>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</si>
  <si>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</si>
  <si>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</si>
  <si>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</si>
  <si>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</si>
  <si>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</si>
  <si>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</si>
  <si>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</si>
  <si>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</si>
  <si>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</si>
  <si>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</si>
  <si>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</si>
  <si>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</si>
  <si>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</si>
  <si>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</si>
  <si>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</si>
  <si>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</si>
  <si>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</si>
  <si>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</si>
  <si>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</si>
  <si>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</si>
  <si>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</si>
  <si>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</si>
  <si>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</si>
  <si>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</si>
  <si>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</si>
  <si>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</si>
  <si>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</si>
  <si>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</si>
  <si>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</si>
  <si>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</si>
  <si>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</si>
  <si>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</si>
  <si>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</si>
  <si>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</si>
  <si>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</si>
  <si>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</si>
  <si>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</si>
  <si>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</si>
  <si>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</si>
  <si>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</si>
  <si>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</si>
  <si>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</si>
  <si>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</si>
  <si>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</si>
  <si>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</si>
  <si>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</si>
  <si>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</si>
  <si>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</si>
  <si>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</si>
  <si>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</si>
  <si>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</si>
  <si>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</si>
  <si>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</si>
  <si>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</si>
  <si>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</si>
  <si>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</si>
  <si>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</si>
  <si>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</si>
  <si>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</si>
  <si>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</si>
  <si>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</si>
  <si>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</si>
  <si>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</si>
  <si>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</si>
  <si>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</si>
  <si>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</si>
  <si>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</si>
  <si>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</si>
  <si>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</si>
  <si>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</si>
  <si>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</si>
  <si>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</si>
  <si>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</si>
  <si>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</si>
  <si>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</si>
  <si>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</si>
  <si>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</si>
  <si>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</si>
  <si>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</si>
  <si>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</si>
  <si>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</si>
  <si>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</si>
  <si>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</si>
  <si>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</si>
  <si>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</si>
  <si>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</si>
  <si>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</si>
  <si>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</si>
  <si>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</si>
  <si>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</si>
  <si>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</si>
  <si>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</si>
  <si>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</si>
  <si>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</si>
  <si>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</si>
  <si>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</si>
  <si>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</si>
  <si>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</si>
  <si>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</si>
  <si>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</si>
  <si>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</si>
  <si>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</si>
  <si>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</si>
  <si>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</si>
  <si>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</si>
  <si>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</si>
  <si>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</si>
  <si>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</si>
  <si>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</si>
  <si>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</si>
  <si>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</si>
  <si>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</si>
  <si>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</si>
  <si>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</si>
  <si>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</si>
  <si>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</si>
  <si>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</si>
  <si>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</si>
  <si>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</si>
  <si>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</si>
  <si>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</si>
  <si>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</si>
  <si>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</si>
  <si>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</si>
  <si>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</si>
  <si>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</si>
  <si>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</si>
  <si>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</si>
  <si>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</si>
  <si>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</si>
  <si>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</si>
  <si>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</si>
  <si>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</si>
  <si>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</si>
  <si>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</si>
  <si>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</si>
  <si>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</si>
  <si>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</si>
  <si>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</si>
  <si>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</si>
  <si>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</si>
  <si>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</si>
  <si>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</si>
  <si>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</si>
  <si>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</si>
  <si>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</si>
  <si>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</si>
  <si>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</si>
  <si>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</si>
  <si>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</si>
  <si>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</si>
  <si>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</si>
  <si>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</si>
  <si>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</si>
  <si>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</si>
  <si>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</si>
  <si>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</si>
  <si>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</si>
  <si>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</si>
  <si>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</si>
  <si>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</si>
  <si>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</si>
  <si>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</si>
  <si>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</si>
  <si>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</si>
  <si>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</si>
  <si>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</si>
  <si>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</si>
  <si>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</si>
  <si>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</si>
  <si>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</si>
  <si>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</si>
  <si>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</si>
  <si>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</si>
  <si>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</si>
  <si>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</si>
  <si>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</si>
  <si>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</si>
  <si>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</si>
  <si>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</si>
  <si>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</si>
  <si>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</si>
  <si>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</si>
  <si>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</si>
  <si>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</si>
  <si>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</si>
  <si>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</si>
  <si>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</si>
  <si>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</si>
  <si>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</si>
  <si>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</si>
  <si>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</si>
  <si>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</si>
  <si>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</si>
  <si>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</si>
  <si>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</si>
  <si>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</si>
  <si>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</si>
  <si>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</si>
  <si>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</si>
  <si>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</si>
  <si>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</si>
  <si>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</si>
  <si>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</si>
  <si>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</si>
  <si>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</si>
  <si>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</si>
  <si>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</si>
  <si>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</si>
  <si>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</si>
  <si>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</si>
  <si>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</si>
  <si>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</si>
  <si>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</si>
  <si>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</si>
  <si>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</si>
  <si>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</si>
  <si>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</si>
  <si>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</si>
  <si>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</si>
  <si>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</si>
  <si>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</si>
  <si>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</si>
  <si>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</si>
  <si>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</si>
  <si>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</si>
  <si>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</si>
  <si>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</si>
  <si>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</si>
  <si>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</si>
  <si>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</si>
  <si>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</si>
  <si>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</si>
  <si>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</si>
  <si>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</si>
  <si>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</si>
  <si>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</si>
  <si>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</si>
  <si>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</si>
  <si>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</si>
  <si>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</si>
  <si>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</si>
  <si>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</si>
  <si>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</si>
  <si>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</si>
  <si>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</si>
  <si>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</si>
  <si>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</si>
  <si>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</si>
  <si>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</si>
  <si>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</si>
  <si>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</si>
  <si>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</si>
  <si>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</si>
  <si>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</si>
  <si>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</si>
  <si>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</si>
  <si>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</si>
  <si>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</si>
  <si>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</si>
  <si>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</si>
  <si>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</si>
  <si>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</si>
  <si>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</si>
  <si>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</si>
  <si>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</si>
  <si>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</si>
  <si>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</si>
  <si>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</si>
  <si>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</si>
  <si>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</si>
  <si>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</si>
  <si>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</si>
  <si>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</si>
  <si>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</si>
  <si>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</si>
  <si>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</si>
  <si>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</si>
  <si>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</si>
  <si>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</si>
  <si>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</si>
  <si>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</si>
  <si>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</si>
  <si>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</si>
  <si>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</si>
  <si>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</si>
  <si>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</si>
  <si>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</si>
  <si>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</si>
  <si>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</si>
  <si>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</si>
  <si>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</si>
  <si>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</si>
  <si>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</si>
  <si>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</si>
  <si>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</si>
  <si>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</si>
  <si>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</si>
  <si>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</si>
  <si>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</si>
  <si>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</si>
  <si>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</si>
  <si>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</si>
  <si>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</si>
  <si>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</si>
  <si>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</si>
  <si>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</si>
  <si>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</si>
  <si>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</si>
  <si>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</si>
  <si>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</si>
  <si>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</si>
  <si>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</si>
  <si>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</si>
  <si>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</si>
  <si>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</si>
  <si>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</si>
  <si>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</si>
  <si>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</si>
  <si>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</si>
  <si>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</si>
  <si>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</si>
  <si>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</si>
  <si>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</si>
  <si>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</si>
  <si>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</si>
  <si>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</si>
  <si>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</si>
  <si>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</si>
  <si>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</si>
  <si>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</si>
  <si>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</si>
  <si>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</si>
  <si>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</si>
  <si>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</si>
  <si>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</si>
  <si>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</si>
  <si>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</si>
  <si>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</si>
  <si>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</si>
  <si>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</si>
  <si>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</si>
  <si>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</si>
  <si>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</si>
  <si>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</si>
  <si>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</si>
  <si>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</si>
  <si>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</si>
  <si>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</si>
  <si>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</si>
  <si>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</si>
  <si>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</si>
  <si>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</si>
  <si>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</si>
  <si>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</si>
  <si>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</si>
  <si>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</si>
  <si>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</si>
  <si>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</si>
  <si>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</si>
  <si>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</si>
  <si>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</si>
  <si>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</si>
  <si>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</si>
  <si>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</si>
  <si>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</si>
  <si>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</si>
  <si>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</si>
  <si>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</si>
  <si>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</si>
  <si>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</si>
  <si>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</si>
  <si>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</si>
  <si>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</si>
  <si>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</si>
  <si>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</si>
  <si>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</si>
  <si>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</si>
  <si>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</si>
  <si>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</si>
  <si>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</si>
  <si>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</si>
  <si>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</si>
  <si>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</si>
  <si>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</si>
  <si>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</si>
  <si>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</si>
  <si>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</si>
  <si>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</si>
  <si>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</si>
  <si>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</si>
  <si>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</si>
  <si>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</si>
  <si>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</si>
  <si>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</si>
  <si>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</si>
  <si>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</si>
  <si>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</si>
  <si>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</si>
  <si>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</si>
  <si>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</si>
  <si>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</si>
  <si>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</si>
  <si>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</si>
  <si>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</si>
  <si>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</si>
  <si>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</si>
  <si>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</si>
  <si>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</si>
  <si>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</si>
  <si>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</si>
  <si>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</si>
  <si>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</si>
  <si>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</si>
  <si>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</si>
  <si>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</si>
  <si>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</si>
  <si>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</si>
  <si>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</si>
  <si>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</si>
  <si>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</si>
  <si>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</si>
  <si>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</si>
  <si>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</si>
  <si>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</si>
  <si>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</si>
  <si>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</si>
  <si>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</si>
  <si>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</si>
  <si>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</si>
  <si>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</si>
  <si>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</si>
  <si>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</si>
  <si>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</si>
  <si>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</si>
  <si>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</si>
  <si>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</si>
  <si>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</si>
  <si>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</si>
  <si>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</si>
  <si>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</si>
  <si>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</si>
  <si>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</si>
  <si>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</si>
  <si>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</si>
  <si>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</si>
  <si>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</si>
  <si>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</si>
  <si>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</si>
  <si>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</si>
  <si>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</si>
  <si>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</si>
  <si>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</si>
  <si>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</si>
  <si>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</si>
  <si>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</si>
  <si>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</si>
  <si>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</si>
  <si>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</si>
  <si>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</si>
  <si>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</si>
  <si>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</si>
  <si>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</si>
  <si>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</si>
  <si>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</si>
  <si>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</si>
  <si>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</si>
  <si>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</si>
  <si>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</si>
  <si>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</si>
  <si>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</si>
  <si>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</si>
  <si>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</si>
  <si>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</si>
  <si>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</si>
  <si>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</si>
  <si>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</si>
  <si>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</si>
  <si>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</si>
  <si>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</si>
  <si>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</si>
  <si>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</si>
  <si>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</si>
  <si>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</si>
  <si>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</si>
  <si>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</si>
  <si>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</si>
  <si>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</si>
  <si>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</si>
  <si>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</si>
  <si>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</si>
  <si>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</si>
  <si>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</si>
  <si>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</si>
  <si>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</si>
  <si>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</si>
  <si>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</si>
  <si>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</si>
  <si>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</si>
  <si>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</si>
  <si>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</si>
  <si>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</si>
  <si>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</si>
  <si>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</si>
  <si>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</si>
  <si>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</si>
  <si>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</si>
  <si>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</si>
  <si>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</si>
  <si>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</si>
  <si>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</si>
  <si>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</si>
  <si>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</si>
  <si>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</si>
  <si>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</si>
  <si>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</si>
  <si>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</si>
  <si>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</si>
  <si>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</si>
  <si>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</si>
  <si>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</si>
  <si>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</si>
  <si>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</si>
  <si>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</si>
  <si>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</si>
  <si>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</si>
  <si>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</si>
  <si>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</si>
  <si>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</si>
  <si>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</si>
  <si>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</si>
  <si>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</si>
  <si>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</si>
  <si>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</si>
  <si>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</si>
  <si>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</si>
  <si>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</si>
  <si>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</si>
  <si>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</si>
  <si>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</si>
  <si>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</si>
  <si>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</si>
  <si>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</si>
  <si>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</si>
  <si>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</si>
  <si>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</si>
  <si>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</si>
  <si>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</si>
  <si>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</si>
  <si>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</si>
  <si>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</si>
  <si>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</si>
  <si>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</si>
  <si>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</si>
  <si>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</si>
  <si>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</si>
  <si>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</si>
  <si>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</si>
  <si>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</si>
  <si>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</si>
  <si>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</si>
  <si>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</si>
  <si>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</si>
  <si>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</si>
  <si>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</si>
  <si>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</si>
  <si>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</si>
  <si>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</si>
  <si>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</si>
  <si>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</si>
  <si>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</si>
  <si>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</si>
  <si>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</si>
  <si>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</si>
  <si>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</si>
  <si>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</si>
  <si>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</si>
  <si>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</si>
  <si>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</si>
  <si>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</si>
  <si>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</si>
  <si>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</si>
  <si>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</si>
  <si>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</si>
  <si>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</si>
  <si>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</si>
  <si>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</si>
  <si>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</si>
  <si>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</si>
  <si>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</si>
  <si>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</si>
  <si>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</si>
  <si>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</si>
  <si>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</si>
  <si>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</si>
  <si>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</si>
  <si>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</si>
  <si>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</si>
  <si>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</si>
  <si>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</si>
  <si>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</si>
  <si>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</si>
  <si>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</si>
  <si>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</si>
  <si>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</si>
  <si>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</si>
  <si>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</si>
  <si>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</si>
  <si>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</si>
  <si>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</si>
  <si>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</si>
  <si>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</si>
  <si>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</si>
  <si>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</si>
  <si>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</si>
  <si>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</si>
  <si>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</si>
  <si>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</si>
  <si>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</si>
  <si>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</si>
  <si>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</si>
  <si>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</si>
  <si>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</si>
  <si>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</si>
  <si>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</si>
  <si>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</si>
  <si>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</si>
  <si>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</si>
  <si>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</si>
  <si>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</si>
  <si>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</si>
  <si>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</si>
  <si>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</si>
  <si>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</si>
  <si>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</si>
  <si>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</si>
  <si>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</si>
  <si>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</si>
  <si>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</si>
  <si>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</si>
  <si>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</si>
  <si>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</si>
  <si>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</si>
  <si>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</si>
  <si>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</si>
  <si>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</si>
  <si>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</si>
  <si>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</si>
  <si>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</si>
  <si>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</si>
  <si>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</si>
  <si>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</si>
  <si>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</si>
  <si>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</si>
  <si>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</si>
  <si>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</si>
  <si>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</si>
  <si>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</si>
  <si>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</si>
  <si>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</si>
  <si>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</si>
  <si>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</si>
  <si>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</si>
  <si>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</si>
  <si>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</si>
  <si>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</si>
  <si>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</si>
  <si>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</si>
  <si>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</si>
  <si>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</si>
  <si>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</si>
  <si>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</si>
  <si>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</si>
  <si>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</si>
  <si>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</si>
  <si>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</si>
  <si>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</si>
  <si>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</si>
  <si>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</si>
  <si>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</si>
  <si>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</si>
  <si>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</si>
  <si>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</si>
  <si>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</si>
  <si>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</si>
  <si>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</si>
  <si>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</si>
  <si>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</si>
  <si>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</si>
  <si>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</si>
  <si>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</si>
  <si>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</si>
  <si>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</si>
  <si>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</si>
  <si>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</si>
  <si>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</si>
  <si>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</si>
  <si>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</si>
  <si>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</si>
  <si>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</si>
  <si>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</si>
  <si>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</si>
  <si>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</si>
  <si>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</si>
  <si>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</si>
  <si>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</si>
  <si>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</si>
  <si>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</si>
  <si>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</si>
  <si>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</si>
  <si>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</si>
  <si>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</si>
  <si>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</si>
  <si>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</si>
  <si>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</si>
  <si>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</si>
  <si>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</si>
  <si>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</si>
  <si>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</si>
  <si>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</si>
  <si>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</si>
  <si>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</si>
  <si>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</si>
  <si>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</si>
  <si>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</si>
  <si>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</si>
  <si>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</si>
  <si>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</si>
  <si>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</si>
  <si>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</si>
  <si>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</si>
  <si>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</si>
  <si>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</si>
  <si>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</si>
  <si>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</si>
  <si>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</si>
  <si>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</si>
  <si>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</si>
  <si>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</si>
  <si>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</si>
  <si>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</si>
  <si>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</si>
  <si>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</si>
  <si>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</si>
  <si>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</si>
  <si>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</si>
  <si>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</si>
  <si>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</si>
  <si>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</si>
  <si>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</si>
  <si>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</si>
  <si>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</si>
  <si>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</si>
  <si>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</si>
  <si>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</si>
  <si>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</si>
  <si>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</si>
  <si>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</si>
  <si>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</si>
  <si>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</si>
  <si>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</si>
  <si>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</si>
  <si>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</si>
  <si>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</si>
  <si>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</si>
  <si>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</si>
  <si>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</si>
  <si>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</si>
  <si>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</si>
  <si>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</si>
  <si>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</si>
  <si>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</si>
  <si>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</si>
  <si>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</si>
  <si>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</si>
  <si>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</si>
  <si>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</si>
  <si>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</si>
  <si>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</si>
  <si>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</si>
  <si>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</si>
  <si>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</si>
  <si>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</si>
  <si>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</si>
  <si>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</si>
  <si>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</si>
  <si>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</si>
  <si>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</si>
  <si>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</si>
  <si>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</si>
  <si>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</si>
  <si>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</si>
  <si>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</si>
  <si>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</si>
  <si>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</si>
  <si>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</si>
  <si>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</si>
  <si>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</si>
  <si>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</si>
  <si>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</si>
  <si>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</si>
  <si>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</si>
  <si>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</si>
  <si>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</si>
  <si>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</si>
  <si>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</si>
  <si>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</si>
  <si>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</si>
  <si>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</si>
  <si>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</si>
  <si>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</si>
  <si>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</si>
  <si>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</si>
  <si>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</si>
  <si>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</si>
  <si>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</si>
  <si>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</si>
  <si>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</si>
  <si>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</si>
  <si>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</si>
  <si>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</si>
  <si>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</si>
  <si>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</si>
  <si>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</si>
  <si>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</si>
  <si>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</si>
  <si>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</si>
  <si>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</si>
  <si>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</si>
  <si>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</si>
  <si>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</si>
  <si>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</si>
  <si>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</si>
  <si>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</si>
  <si>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</si>
  <si>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</si>
  <si>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</si>
  <si>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</si>
  <si>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</si>
  <si>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</si>
  <si>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</si>
  <si>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</si>
  <si>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</si>
  <si>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</si>
  <si>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</si>
  <si>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</si>
  <si>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</si>
  <si>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</si>
  <si>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</si>
  <si>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</si>
  <si>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</si>
  <si>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</si>
  <si>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</si>
  <si>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</si>
  <si>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</si>
  <si>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</si>
  <si>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</si>
  <si>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</si>
  <si>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</si>
  <si>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</si>
  <si>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</si>
  <si>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</si>
  <si>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</si>
  <si>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</si>
  <si>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</si>
  <si>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</si>
  <si>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</si>
  <si>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</si>
  <si>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</si>
  <si>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</si>
  <si>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</si>
  <si>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</si>
  <si>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</si>
  <si>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</si>
  <si>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</si>
  <si>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</si>
  <si>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</si>
  <si>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</si>
  <si>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</si>
  <si>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</si>
  <si>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</si>
  <si>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</si>
  <si>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</si>
  <si>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</si>
  <si>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</si>
  <si>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</si>
  <si>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</si>
  <si>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</si>
  <si>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</si>
  <si>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</si>
  <si>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</si>
  <si>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</si>
  <si>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</si>
  <si>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</si>
  <si>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</si>
  <si>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</si>
  <si>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</si>
  <si>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</si>
  <si>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</si>
  <si>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</si>
  <si>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</si>
  <si>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</si>
  <si>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</si>
  <si>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</si>
  <si>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</si>
  <si>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</si>
  <si>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</si>
  <si>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</si>
  <si>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</si>
  <si>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</si>
  <si>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</si>
  <si>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</si>
  <si>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</si>
  <si>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</si>
  <si>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</si>
  <si>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</si>
  <si>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</si>
  <si>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</si>
  <si>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</si>
  <si>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</si>
  <si>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</si>
  <si>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</si>
  <si>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</si>
  <si>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</si>
  <si>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</si>
  <si>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</si>
  <si>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</si>
  <si>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</si>
  <si>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</si>
  <si>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</si>
  <si>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</si>
  <si>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</si>
  <si>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</si>
  <si>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</si>
  <si>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</si>
  <si>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</si>
  <si>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</si>
  <si>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</si>
  <si>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</si>
  <si>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</si>
  <si>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</si>
  <si>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</si>
  <si>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</si>
  <si>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</si>
  <si>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</si>
  <si>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</si>
  <si>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</si>
  <si>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</si>
  <si>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</si>
  <si>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</si>
  <si>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</si>
  <si>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</si>
  <si>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</si>
  <si>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</si>
  <si>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</si>
  <si>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</si>
  <si>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</si>
  <si>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</si>
  <si>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</si>
  <si>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</si>
  <si>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</si>
  <si>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</si>
  <si>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</si>
  <si>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</si>
  <si>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</si>
  <si>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</si>
  <si>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</si>
  <si>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</si>
  <si>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</si>
  <si>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</si>
  <si>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</si>
  <si>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</si>
  <si>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</si>
  <si>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</si>
  <si>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</si>
  <si>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</si>
  <si>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</si>
  <si>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</si>
  <si>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</si>
  <si>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</si>
  <si>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</si>
  <si>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</si>
  <si>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</si>
  <si>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</si>
  <si>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</si>
  <si>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</si>
  <si>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</si>
  <si>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</si>
  <si>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</si>
  <si>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</si>
  <si>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</si>
  <si>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</si>
  <si>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</si>
  <si>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</si>
  <si>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</si>
  <si>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</si>
  <si>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</si>
  <si>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</si>
  <si>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</si>
  <si>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</si>
  <si>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</si>
  <si>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</si>
  <si>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</si>
  <si>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</si>
  <si>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</si>
  <si>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</si>
  <si>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</si>
  <si>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</si>
  <si>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</si>
  <si>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</si>
  <si>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</si>
  <si>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</si>
  <si>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</si>
  <si>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</si>
  <si>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</si>
  <si>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</si>
  <si>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</si>
  <si>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</si>
  <si>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</si>
  <si>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</si>
  <si>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</si>
  <si>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</si>
  <si>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</si>
  <si>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</si>
  <si>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</si>
  <si>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</si>
  <si>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</si>
  <si>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</si>
  <si>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</si>
  <si>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</si>
  <si>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</si>
  <si>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</si>
  <si>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</si>
  <si>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</si>
  <si>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</si>
  <si>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</si>
  <si>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</si>
  <si>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</si>
  <si>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</si>
  <si>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</si>
  <si>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</si>
  <si>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</si>
  <si>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</si>
  <si>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</si>
  <si>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</si>
  <si>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</si>
  <si>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</si>
  <si>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</si>
  <si>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</si>
  <si>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</si>
  <si>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</si>
  <si>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</si>
  <si>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</si>
  <si>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</si>
  <si>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</si>
  <si>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</si>
  <si>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</si>
  <si>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</si>
  <si>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</si>
  <si>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</si>
  <si>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</si>
  <si>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</si>
  <si>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</si>
  <si>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</si>
  <si>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</si>
  <si>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</si>
  <si>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</si>
  <si>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</si>
  <si>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</si>
  <si>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</si>
  <si>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</si>
  <si>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</si>
  <si>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</si>
  <si>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</si>
  <si>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</si>
  <si>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</si>
  <si>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</si>
  <si>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</si>
  <si>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</si>
  <si>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</si>
  <si>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</si>
  <si>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</si>
  <si>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</si>
  <si>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</si>
  <si>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</si>
  <si>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</si>
  <si>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</si>
  <si>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</si>
  <si>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</si>
  <si>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</si>
  <si>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</si>
  <si>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</si>
  <si>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</si>
  <si>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</si>
  <si>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</si>
  <si>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</si>
  <si>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</si>
  <si>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</si>
  <si>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</si>
  <si>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</si>
  <si>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</si>
  <si>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</si>
  <si>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</si>
  <si>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</si>
  <si>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</si>
  <si>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</si>
  <si>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</si>
  <si>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</si>
  <si>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</si>
  <si>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</si>
  <si>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</si>
  <si>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</si>
  <si>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</si>
  <si>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</si>
  <si>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</si>
  <si>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</si>
  <si>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</si>
  <si>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</si>
  <si>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</si>
  <si>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</si>
  <si>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</si>
  <si>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</si>
  <si>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</si>
  <si>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</si>
  <si>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</si>
  <si>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</si>
  <si>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</si>
  <si>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</si>
  <si>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</si>
  <si>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</si>
  <si>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</si>
  <si>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</si>
  <si>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</si>
  <si>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</si>
  <si>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</si>
  <si>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</si>
  <si>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</si>
  <si>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</si>
  <si>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</si>
  <si>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</si>
  <si>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</si>
  <si>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</si>
  <si>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</si>
  <si>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</si>
  <si>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</si>
  <si>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</si>
  <si>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</si>
  <si>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</si>
  <si>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</si>
  <si>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</si>
  <si>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</si>
  <si>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</si>
  <si>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</si>
  <si>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</si>
  <si>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</si>
  <si>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</si>
  <si>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</si>
  <si>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</si>
  <si>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</si>
  <si>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</si>
  <si>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</si>
  <si>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</si>
  <si>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</si>
  <si>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</si>
  <si>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</si>
  <si>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</si>
  <si>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</si>
  <si>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</si>
  <si>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</si>
  <si>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</si>
  <si>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</si>
  <si>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</si>
  <si>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</si>
  <si>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</si>
  <si>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</si>
  <si>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</si>
  <si>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</si>
  <si>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</si>
  <si>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</si>
  <si>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</si>
  <si>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</si>
  <si>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</si>
  <si>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</si>
  <si>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</si>
  <si>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</si>
  <si>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</si>
  <si>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</si>
  <si>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</si>
  <si>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</si>
  <si>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</si>
  <si>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</si>
  <si>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</si>
  <si>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</si>
  <si>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</si>
  <si>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</si>
  <si>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</si>
  <si>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</si>
  <si>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</si>
  <si>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</si>
  <si>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</si>
  <si>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</si>
  <si>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</si>
  <si>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</si>
  <si>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</si>
  <si>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</si>
  <si>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</si>
  <si>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</si>
  <si>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</si>
  <si>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</si>
  <si>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</si>
  <si>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</si>
  <si>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</si>
  <si>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</si>
  <si>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</si>
  <si>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</si>
  <si>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</si>
  <si>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</si>
  <si>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</si>
  <si>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</si>
  <si>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</si>
  <si>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</si>
  <si>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</si>
  <si>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</si>
  <si>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</si>
  <si>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</si>
  <si>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</si>
  <si>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</si>
  <si>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</si>
  <si>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</si>
  <si>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</si>
  <si>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</si>
  <si>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</si>
  <si>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</si>
  <si>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</si>
  <si>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</si>
  <si>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</si>
  <si>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</si>
  <si>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</si>
  <si>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</si>
  <si>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</si>
  <si>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</si>
  <si>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</si>
  <si>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</si>
  <si>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</si>
  <si>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</si>
  <si>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</si>
  <si>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</si>
  <si>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</si>
  <si>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</si>
  <si>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</si>
  <si>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</si>
  <si>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</si>
  <si>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</si>
  <si>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</si>
  <si>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</si>
  <si>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</si>
  <si>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</si>
  <si>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</si>
  <si>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</si>
  <si>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</si>
  <si>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</si>
  <si>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</si>
  <si>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</si>
  <si>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</si>
  <si>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</si>
  <si>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</si>
  <si>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</si>
  <si>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</si>
  <si>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</si>
  <si>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</si>
  <si>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</si>
  <si>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</si>
  <si>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</si>
  <si>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</si>
  <si>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</si>
  <si>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</si>
  <si>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</si>
  <si>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</si>
  <si>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</si>
  <si>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</si>
  <si>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</si>
  <si>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</si>
  <si>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</si>
  <si>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</si>
  <si>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</si>
  <si>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</si>
  <si>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</si>
  <si>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</si>
  <si>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</si>
  <si>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</si>
  <si>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</si>
  <si>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</si>
  <si>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</si>
  <si>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</si>
  <si>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</si>
  <si>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</si>
  <si>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</si>
  <si>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</si>
  <si>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</si>
  <si>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</si>
  <si>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</si>
  <si>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</si>
  <si>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</si>
  <si>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</si>
  <si>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</si>
  <si>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</si>
  <si>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</si>
  <si>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</si>
  <si>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</si>
  <si>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</si>
  <si>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</si>
  <si>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</si>
  <si>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</si>
  <si>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</si>
  <si>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</si>
  <si>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</si>
  <si>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</si>
  <si>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</si>
  <si>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</si>
  <si>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</si>
  <si>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</si>
  <si>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</si>
  <si>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</si>
  <si>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</si>
  <si>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</si>
  <si>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</si>
  <si>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</si>
  <si>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</si>
  <si>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</si>
  <si>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</si>
  <si>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</si>
  <si>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</si>
  <si>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</si>
  <si>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</si>
  <si>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</si>
  <si>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</si>
  <si>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</si>
  <si>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</si>
  <si>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</si>
  <si>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</si>
  <si>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</si>
  <si>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</si>
  <si>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</si>
  <si>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</si>
  <si>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</si>
  <si>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</si>
  <si>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</si>
  <si>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</si>
  <si>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</si>
  <si>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</si>
  <si>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</si>
  <si>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</si>
  <si>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</si>
  <si>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</si>
  <si>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</si>
  <si>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</si>
  <si>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</si>
  <si>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</si>
  <si>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</si>
  <si>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</si>
  <si>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</si>
  <si>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</si>
  <si>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</si>
  <si>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</si>
  <si>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</si>
  <si>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</si>
  <si>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</si>
  <si>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</si>
  <si>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</si>
  <si>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</si>
  <si>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</si>
  <si>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</si>
  <si>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</si>
  <si>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</si>
  <si>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</si>
  <si>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</si>
  <si>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</si>
  <si>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</si>
  <si>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</si>
  <si>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</si>
  <si>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</si>
  <si>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</si>
  <si>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</si>
  <si>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</si>
  <si>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</si>
  <si>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</si>
  <si>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</si>
  <si>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</si>
  <si>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</si>
  <si>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</si>
  <si>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</si>
  <si>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</si>
  <si>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</si>
  <si>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</si>
  <si>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</si>
  <si>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</si>
  <si>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</si>
  <si>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</si>
  <si>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</si>
  <si>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</si>
  <si>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</si>
  <si>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</si>
  <si>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</si>
  <si>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</si>
  <si>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</si>
  <si>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</si>
  <si>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</si>
  <si>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</si>
  <si>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</si>
  <si>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</si>
  <si>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</si>
  <si>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</si>
  <si>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</si>
  <si>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</si>
  <si>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</si>
  <si>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</si>
  <si>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</si>
  <si>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</si>
  <si>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</si>
  <si>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</si>
  <si>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</si>
  <si>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</si>
  <si>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</si>
  <si>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</si>
  <si>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</si>
  <si>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</si>
  <si>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</si>
  <si>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</si>
  <si>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</si>
  <si>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</si>
  <si>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</si>
  <si>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</si>
  <si>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</si>
  <si>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</si>
  <si>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</si>
  <si>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</si>
  <si>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</si>
  <si>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</si>
  <si>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</si>
  <si>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</si>
  <si>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</si>
  <si>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</si>
  <si>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</si>
  <si>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</si>
  <si>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</si>
  <si>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</si>
  <si>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</si>
  <si>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</si>
  <si>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</si>
  <si>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</si>
  <si>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</si>
  <si>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</si>
  <si>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</si>
  <si>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</si>
  <si>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</si>
  <si>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</si>
  <si>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</si>
  <si>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</si>
  <si>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</si>
  <si>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</si>
  <si>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</si>
  <si>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</si>
  <si>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</si>
  <si>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</si>
  <si>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</si>
  <si>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</si>
  <si>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</si>
  <si>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</si>
  <si>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</si>
  <si>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</si>
  <si>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</si>
  <si>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</si>
  <si>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</si>
  <si>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</si>
  <si>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</si>
  <si>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</si>
  <si>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</si>
  <si>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</si>
  <si>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</si>
  <si>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</si>
  <si>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</si>
  <si>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</si>
  <si>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</si>
  <si>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</si>
  <si>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</si>
  <si>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</si>
  <si>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</si>
  <si>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</si>
  <si>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</si>
  <si>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</si>
  <si>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</si>
  <si>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</si>
  <si>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</si>
  <si>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</si>
  <si>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</si>
  <si>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</si>
  <si>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</si>
  <si>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</si>
  <si>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</si>
  <si>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</si>
  <si>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</si>
  <si>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</si>
  <si>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</si>
  <si>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</si>
  <si>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</si>
  <si>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</si>
  <si>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</si>
  <si>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</si>
  <si>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</si>
  <si>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</si>
  <si>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</si>
  <si>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</si>
  <si>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</si>
  <si>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</si>
  <si>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</si>
  <si>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</si>
  <si>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</si>
  <si>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</si>
  <si>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</si>
  <si>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</si>
  <si>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</si>
  <si>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</si>
  <si>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</si>
  <si>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</si>
  <si>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</si>
  <si>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</si>
  <si>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</si>
  <si>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</si>
  <si>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</si>
  <si>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</si>
  <si>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</si>
  <si>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</si>
  <si>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</si>
  <si>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</si>
  <si>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</si>
  <si>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</si>
  <si>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</si>
  <si>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</si>
  <si>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</si>
  <si>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</si>
  <si>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</si>
  <si>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</si>
  <si>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</si>
  <si>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</si>
  <si>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</si>
  <si>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</si>
  <si>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</si>
  <si>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</si>
  <si>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</si>
  <si>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</si>
  <si>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</si>
  <si>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</si>
  <si>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</si>
  <si>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</si>
  <si>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</si>
  <si>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</si>
  <si>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</si>
  <si>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</si>
  <si>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</si>
  <si>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</si>
  <si>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</si>
  <si>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</si>
  <si>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</si>
  <si>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</si>
  <si>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</si>
  <si>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</si>
  <si>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</si>
  <si>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</si>
  <si>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</si>
  <si>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</si>
  <si>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</si>
  <si>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</si>
  <si>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</si>
  <si>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</si>
  <si>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</si>
  <si>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</si>
  <si>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</si>
  <si>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</si>
  <si>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</si>
  <si>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</si>
  <si>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</si>
  <si>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</si>
  <si>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</si>
  <si>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</si>
  <si>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</si>
  <si>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</si>
  <si>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</si>
  <si>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</si>
  <si>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</si>
  <si>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</si>
  <si>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</si>
  <si>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</si>
  <si>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</si>
  <si>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</si>
  <si>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</si>
  <si>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</si>
  <si>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</si>
  <si>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</si>
  <si>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</si>
  <si>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</si>
  <si>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</si>
  <si>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</si>
  <si>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</si>
  <si>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</si>
  <si>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</si>
  <si>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</si>
  <si>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</si>
  <si>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</si>
  <si>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</si>
  <si>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</si>
  <si>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</si>
  <si>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</si>
  <si>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</si>
  <si>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</si>
  <si>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</si>
  <si>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</si>
  <si>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</si>
  <si>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</si>
  <si>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</si>
  <si>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</si>
  <si>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</si>
  <si>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</si>
  <si>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</si>
  <si>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</si>
  <si>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</si>
  <si>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</si>
  <si>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</si>
  <si>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</si>
  <si>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</si>
  <si>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</si>
  <si>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</si>
  <si>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</si>
  <si>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</si>
  <si>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</si>
  <si>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</si>
  <si>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</si>
  <si>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</si>
  <si>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</si>
  <si>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</si>
  <si>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</si>
  <si>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</si>
  <si>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</si>
  <si>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</si>
  <si>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</si>
  <si>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</si>
  <si>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</si>
  <si>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</si>
  <si>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</si>
  <si>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</si>
  <si>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</si>
  <si>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</si>
  <si>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</si>
  <si>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</si>
  <si>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</si>
  <si>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</si>
  <si>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</si>
  <si>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</si>
  <si>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</si>
  <si>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</si>
  <si>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</si>
  <si>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</si>
  <si>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</si>
  <si>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</si>
  <si>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</si>
  <si>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</si>
  <si>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</si>
  <si>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</si>
  <si>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</si>
  <si>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</si>
  <si>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</si>
  <si>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</si>
  <si>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</si>
  <si>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</si>
  <si>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</si>
  <si>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</si>
  <si>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</si>
  <si>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</si>
  <si>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</si>
  <si>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</si>
  <si>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</si>
  <si>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</si>
  <si>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</si>
  <si>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</si>
  <si>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</si>
  <si>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</si>
  <si>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</si>
  <si>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</si>
  <si>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</si>
  <si>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</si>
  <si>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</si>
  <si>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</si>
  <si>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</si>
  <si>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</si>
  <si>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</si>
  <si>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</si>
  <si>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</si>
  <si>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</si>
  <si>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</si>
  <si>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</si>
  <si>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</si>
  <si>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</si>
  <si>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</si>
  <si>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</si>
  <si>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</si>
  <si>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</si>
  <si>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</si>
  <si>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</si>
  <si>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</si>
  <si>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</si>
  <si>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</si>
  <si>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</si>
  <si>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</si>
  <si>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</si>
  <si>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</si>
  <si>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</si>
  <si>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</si>
  <si>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</si>
  <si>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</si>
  <si>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</si>
  <si>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</si>
  <si>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</si>
  <si>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</si>
  <si>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</si>
  <si>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</si>
  <si>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</si>
  <si>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</si>
  <si>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</si>
  <si>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</si>
  <si>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</si>
  <si>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</si>
  <si>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</si>
  <si>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</si>
  <si>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</si>
  <si>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</si>
  <si>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</si>
  <si>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</si>
  <si>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</si>
  <si>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</si>
  <si>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</si>
  <si>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</si>
  <si>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</si>
  <si>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</si>
  <si>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</si>
  <si>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</si>
  <si>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</si>
  <si>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</si>
  <si>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</si>
  <si>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</si>
  <si>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</si>
  <si>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</si>
  <si>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</si>
  <si>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</si>
  <si>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</si>
  <si>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</si>
  <si>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</si>
  <si>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</si>
  <si>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</si>
  <si>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</si>
  <si>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</si>
  <si>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</si>
  <si>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</si>
  <si>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</si>
  <si>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</si>
  <si>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</si>
  <si>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</si>
  <si>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</si>
  <si>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</si>
  <si>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</si>
  <si>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</si>
  <si>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</si>
  <si>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</si>
  <si>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</si>
  <si>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</si>
  <si>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</si>
  <si>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</si>
  <si>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</si>
  <si>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</si>
  <si>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</si>
  <si>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</si>
  <si>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</si>
  <si>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</si>
  <si>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</si>
  <si>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</si>
  <si>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</si>
  <si>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</si>
  <si>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</si>
  <si>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</si>
  <si>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</si>
  <si>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</si>
  <si>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</si>
  <si>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</si>
  <si>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</si>
  <si>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</si>
  <si>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</si>
  <si>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</si>
  <si>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</si>
  <si>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</si>
  <si>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</si>
  <si>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</si>
  <si>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</si>
  <si>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</si>
  <si>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</si>
  <si>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</si>
  <si>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</si>
  <si>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</si>
  <si>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</si>
  <si>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</si>
  <si>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</si>
  <si>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</si>
  <si>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</si>
  <si>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</si>
  <si>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</si>
  <si>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</si>
  <si>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</si>
  <si>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</si>
  <si>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</si>
  <si>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</si>
  <si>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</si>
  <si>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</si>
  <si>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</si>
  <si>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</si>
  <si>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</si>
  <si>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</si>
  <si>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</si>
  <si>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</si>
  <si>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</si>
  <si>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</si>
  <si>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</si>
  <si>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</si>
  <si>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</si>
  <si>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</si>
  <si>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</si>
  <si>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</si>
  <si>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</si>
  <si>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</si>
  <si>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</si>
  <si>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</si>
  <si>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</si>
  <si>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</si>
  <si>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</si>
  <si>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</si>
  <si>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</si>
  <si>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</si>
  <si>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</si>
  <si>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</si>
  <si>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</si>
  <si>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</si>
  <si>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</si>
  <si>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</si>
  <si>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</si>
  <si>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</si>
  <si>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</si>
  <si>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</si>
  <si>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</si>
  <si>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</si>
  <si>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</si>
  <si>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</si>
  <si>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</si>
  <si>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</si>
  <si>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</si>
  <si>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</si>
  <si>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</si>
  <si>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</si>
  <si>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</si>
  <si>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</si>
  <si>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</si>
  <si>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</si>
  <si>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</si>
  <si>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</si>
  <si>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</si>
  <si>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</si>
  <si>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</si>
  <si>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</si>
  <si>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</si>
  <si>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</si>
  <si>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</si>
  <si>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</si>
  <si>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</si>
  <si>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</si>
  <si>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</si>
  <si>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</si>
  <si>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</si>
  <si>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</si>
  <si>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</si>
  <si>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</si>
  <si>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</si>
  <si>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</si>
  <si>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</si>
  <si>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</si>
  <si>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</si>
  <si>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</si>
  <si>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</si>
  <si>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</si>
  <si>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</si>
  <si>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</si>
  <si>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</si>
  <si>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</si>
  <si>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</si>
  <si>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</si>
  <si>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</si>
  <si>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</si>
  <si>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</si>
  <si>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</si>
  <si>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</si>
  <si>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</si>
  <si>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</si>
  <si>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</si>
  <si>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</si>
  <si>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</si>
  <si>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</si>
  <si>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</si>
  <si>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</si>
  <si>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</si>
  <si>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</si>
  <si>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</si>
  <si>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</si>
  <si>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</si>
  <si>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</si>
  <si>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</si>
  <si>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</si>
  <si>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</si>
  <si>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</si>
  <si>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</si>
  <si>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</si>
  <si>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</si>
  <si>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</si>
  <si>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</si>
  <si>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</si>
  <si>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</si>
  <si>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</si>
  <si>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</si>
  <si>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</si>
  <si>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</si>
  <si>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</si>
  <si>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</si>
  <si>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</si>
  <si>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</si>
  <si>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</si>
  <si>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</si>
  <si>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</si>
  <si>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</si>
  <si>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</si>
  <si>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</si>
  <si>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</si>
  <si>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</si>
  <si>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</si>
  <si>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</si>
  <si>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</si>
  <si>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</si>
  <si>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</si>
  <si>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</si>
  <si>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</si>
  <si>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</si>
  <si>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</si>
  <si>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</si>
  <si>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</si>
  <si>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</si>
  <si>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</si>
  <si>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</si>
  <si>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</si>
  <si>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</si>
  <si>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</si>
  <si>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</si>
  <si>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</si>
  <si>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</si>
  <si>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</si>
  <si>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</si>
  <si>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</si>
  <si>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</si>
  <si>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</si>
  <si>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</si>
  <si>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</si>
  <si>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</si>
  <si>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</si>
  <si>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</si>
  <si>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</si>
  <si>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</si>
  <si>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</si>
  <si>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</si>
  <si>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</si>
  <si>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</si>
  <si>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</si>
  <si>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</si>
  <si>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</si>
  <si>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</si>
  <si>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</si>
  <si>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</si>
  <si>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</si>
  <si>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</si>
  <si>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</si>
  <si>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</si>
  <si>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</si>
  <si>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</si>
  <si>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</si>
  <si>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</si>
  <si>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</si>
  <si>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</si>
  <si>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</si>
  <si>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</si>
  <si>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</si>
  <si>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</si>
  <si>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</si>
  <si>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</si>
  <si>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</si>
  <si>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</si>
  <si>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</si>
  <si>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</si>
  <si>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</si>
  <si>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</si>
  <si>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</si>
  <si>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</si>
  <si>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</si>
  <si>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</si>
  <si>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</si>
  <si>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</si>
  <si>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</si>
  <si>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</si>
  <si>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</si>
  <si>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</si>
  <si>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</si>
  <si>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</si>
  <si>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</si>
  <si>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</si>
  <si>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</si>
  <si>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</si>
  <si>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</si>
  <si>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</si>
  <si>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</si>
  <si>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</si>
  <si>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</si>
  <si>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</si>
  <si>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</si>
  <si>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</si>
  <si>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</si>
  <si>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</si>
  <si>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</si>
  <si>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</si>
  <si>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</si>
  <si>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</si>
  <si>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</si>
  <si>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</si>
  <si>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</si>
  <si>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</si>
  <si>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</si>
  <si>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</si>
  <si>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</si>
  <si>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</si>
  <si>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</si>
  <si>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</si>
  <si>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</si>
  <si>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</si>
  <si>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</si>
  <si>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</si>
  <si>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</si>
  <si>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</si>
  <si>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</si>
  <si>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</si>
  <si>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</si>
  <si>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</si>
  <si>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</si>
  <si>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</si>
  <si>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</si>
  <si>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</si>
  <si>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</si>
  <si>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</si>
  <si>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</si>
  <si>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</si>
  <si>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</si>
  <si>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</si>
  <si>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</si>
  <si>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</si>
  <si>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</si>
  <si>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</si>
  <si>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</si>
  <si>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</si>
  <si>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</si>
  <si>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</si>
  <si>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</si>
  <si>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</si>
  <si>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</si>
  <si>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</si>
  <si>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</si>
  <si>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</si>
  <si>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</si>
  <si>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</si>
  <si>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</si>
  <si>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</si>
  <si>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</si>
  <si>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</si>
  <si>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</si>
  <si>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</si>
  <si>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</si>
  <si>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</si>
  <si>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</si>
  <si>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</si>
  <si>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</si>
  <si>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</si>
  <si>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</si>
  <si>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</si>
  <si>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</si>
  <si>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</si>
  <si>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</si>
  <si>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</si>
  <si>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</si>
  <si>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</si>
  <si>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</si>
  <si>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</si>
  <si>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</si>
  <si>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</si>
  <si>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</si>
  <si>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</si>
  <si>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</si>
  <si>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</si>
  <si>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</si>
  <si>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</si>
  <si>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</si>
  <si>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</si>
  <si>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</si>
  <si>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</si>
  <si>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</si>
  <si>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</si>
  <si>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</si>
  <si>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</si>
  <si>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</si>
  <si>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</si>
  <si>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</si>
  <si>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</si>
  <si>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</si>
  <si>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</si>
  <si>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</si>
  <si>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</si>
  <si>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</si>
  <si>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</si>
  <si>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</si>
  <si>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</si>
  <si>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</si>
  <si>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</si>
  <si>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</si>
  <si>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</si>
  <si>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</si>
  <si>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</si>
  <si>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</si>
  <si>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</si>
  <si>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</si>
  <si>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</si>
  <si>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</si>
  <si>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</si>
  <si>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</si>
  <si>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</si>
  <si>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</si>
  <si>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</si>
  <si>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</si>
  <si>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</si>
  <si>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</si>
  <si>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</si>
  <si>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</si>
  <si>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</si>
  <si>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</si>
  <si>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</si>
  <si>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</si>
  <si>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</si>
  <si>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</si>
  <si>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</si>
  <si>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</si>
  <si>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</si>
  <si>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</si>
  <si>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</si>
  <si>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</si>
  <si>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</si>
  <si>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</si>
  <si>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</si>
  <si>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</si>
  <si>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</si>
  <si>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</si>
  <si>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</si>
  <si>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</si>
  <si>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</si>
  <si>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</si>
  <si>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</si>
  <si>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</si>
  <si>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</si>
  <si>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</si>
  <si>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</si>
  <si>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</si>
  <si>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</si>
  <si>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</si>
  <si>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</si>
  <si>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</si>
  <si>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</si>
  <si>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</si>
  <si>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</si>
  <si>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</si>
  <si>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</si>
  <si>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</si>
  <si>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</si>
  <si>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</si>
  <si>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</si>
  <si>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</si>
  <si>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</si>
  <si>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</si>
  <si>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</si>
  <si>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</si>
  <si>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</si>
  <si>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</si>
  <si>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</si>
  <si>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</si>
  <si>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</si>
  <si>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</si>
  <si>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</si>
  <si>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</si>
  <si>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</si>
  <si>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</si>
  <si>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</si>
  <si>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</si>
  <si>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</si>
  <si>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</si>
  <si>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</si>
  <si>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</si>
  <si>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</si>
  <si>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</si>
  <si>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</si>
  <si>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</si>
  <si>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</si>
  <si>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</si>
  <si>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</si>
  <si>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</si>
  <si>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</si>
  <si>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</si>
  <si>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</si>
  <si>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</si>
  <si>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</si>
  <si>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</si>
  <si>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</si>
  <si>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</si>
  <si>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</si>
  <si>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</si>
  <si>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</si>
  <si>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</si>
  <si>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</si>
  <si>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</si>
  <si>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</si>
  <si>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</si>
  <si>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</si>
  <si>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</si>
  <si>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</si>
  <si>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</si>
  <si>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</si>
  <si>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</si>
  <si>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</si>
  <si>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</si>
  <si>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</si>
  <si>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</si>
  <si>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</si>
  <si>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</si>
  <si>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</si>
  <si>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</si>
  <si>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</si>
  <si>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</si>
  <si>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</si>
  <si>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</si>
  <si>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</si>
  <si>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</si>
  <si>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</si>
  <si>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</si>
  <si>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</si>
  <si>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</si>
  <si>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</si>
  <si>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</si>
  <si>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</si>
  <si>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</si>
  <si>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</si>
  <si>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</si>
  <si>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</si>
  <si>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</si>
  <si>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</si>
  <si>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</si>
  <si>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</si>
  <si>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</si>
  <si>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</si>
  <si>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</si>
  <si>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</si>
  <si>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</si>
  <si>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</si>
  <si>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</si>
  <si>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</si>
  <si>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</si>
  <si>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</si>
  <si>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</si>
  <si>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</si>
  <si>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</si>
  <si>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</si>
  <si>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</si>
  <si>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</si>
  <si>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</si>
  <si>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</si>
  <si>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</si>
  <si>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</si>
  <si>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</si>
  <si>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</si>
  <si>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</si>
  <si>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</si>
  <si>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</si>
  <si>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</si>
  <si>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</si>
  <si>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</si>
  <si>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</si>
  <si>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</si>
  <si>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</si>
  <si>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</si>
  <si>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</si>
  <si>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</si>
  <si>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</si>
  <si>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</si>
  <si>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</si>
  <si>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</si>
  <si>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</si>
  <si>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</si>
  <si>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</si>
  <si>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</si>
  <si>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</si>
  <si>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</si>
  <si>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</si>
  <si>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</si>
  <si>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</si>
  <si>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</si>
  <si>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</si>
  <si>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</si>
  <si>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</si>
  <si>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</si>
  <si>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</si>
  <si>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</si>
  <si>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</si>
  <si>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</si>
  <si>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</si>
  <si>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</si>
  <si>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</si>
  <si>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</si>
  <si>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</si>
  <si>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</si>
  <si>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</si>
  <si>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</si>
  <si>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</si>
  <si>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</si>
  <si>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</si>
  <si>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</si>
  <si>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</si>
  <si>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</si>
  <si>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</si>
  <si>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</si>
  <si>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</si>
  <si>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</si>
  <si>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</si>
  <si>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</si>
  <si>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</si>
  <si>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</si>
  <si>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</si>
  <si>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</si>
  <si>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</si>
  <si>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</si>
  <si>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</si>
  <si>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</si>
  <si>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</si>
  <si>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</si>
  <si>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</si>
  <si>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</si>
  <si>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</si>
  <si>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</si>
  <si>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</si>
  <si>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</si>
  <si>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</si>
  <si>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</si>
  <si>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</si>
  <si>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</si>
  <si>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</si>
  <si>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</si>
  <si>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</si>
  <si>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</si>
  <si>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</si>
  <si>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</si>
  <si>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</si>
  <si>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</si>
  <si>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</si>
  <si>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</si>
  <si>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</si>
  <si>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</si>
  <si>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</si>
  <si>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</si>
  <si>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</si>
  <si>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</si>
  <si>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</si>
  <si>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</si>
  <si>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</si>
  <si>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</si>
  <si>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</si>
  <si>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</si>
  <si>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</si>
  <si>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</si>
  <si>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</si>
  <si>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</si>
  <si>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</si>
  <si>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</si>
  <si>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</si>
  <si>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</si>
  <si>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</si>
  <si>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</si>
  <si>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</si>
  <si>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</si>
  <si>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</si>
  <si>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</si>
  <si>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</si>
  <si>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</si>
  <si>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</si>
  <si>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</si>
  <si>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</si>
  <si>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</si>
  <si>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</si>
  <si>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</si>
  <si>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</si>
  <si>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</si>
  <si>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</si>
  <si>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</si>
  <si>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</si>
  <si>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</si>
  <si>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</si>
  <si>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</si>
  <si>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</si>
  <si>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</si>
  <si>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</si>
  <si>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</si>
  <si>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</si>
  <si>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</si>
  <si>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</si>
  <si>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</si>
  <si>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</si>
  <si>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</si>
  <si>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</si>
  <si>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</si>
  <si>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</si>
  <si>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</si>
  <si>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</si>
  <si>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</si>
  <si>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</si>
  <si>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</si>
  <si>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</si>
  <si>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</si>
  <si>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</si>
  <si>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</si>
  <si>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</si>
  <si>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</si>
  <si>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</si>
  <si>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</si>
  <si>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</si>
  <si>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</si>
  <si>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</si>
  <si>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</si>
  <si>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</si>
  <si>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</si>
  <si>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</si>
  <si>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</si>
  <si>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</si>
  <si>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</si>
  <si>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</si>
  <si>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</si>
  <si>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</si>
  <si>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</si>
  <si>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</si>
  <si>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</si>
  <si>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</si>
  <si>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</si>
  <si>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</si>
  <si>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</si>
  <si>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</si>
  <si>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</si>
  <si>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</si>
  <si>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</si>
  <si>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</si>
  <si>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</si>
  <si>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</si>
  <si>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</si>
  <si>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</si>
  <si>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</si>
  <si>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</si>
  <si>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</si>
  <si>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</si>
  <si>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</si>
  <si>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</si>
  <si>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</si>
  <si>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</si>
  <si>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</si>
  <si>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</si>
  <si>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</si>
  <si>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</si>
  <si>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</si>
  <si>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</si>
  <si>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</si>
  <si>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</si>
  <si>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</si>
  <si>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</si>
  <si>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</si>
  <si>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</si>
  <si>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</si>
  <si>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</si>
  <si>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</si>
  <si>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</si>
  <si>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</si>
  <si>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</si>
  <si>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</si>
  <si>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</si>
  <si>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</si>
  <si>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</si>
  <si>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</si>
  <si>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</si>
  <si>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</si>
  <si>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</si>
  <si>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</si>
  <si>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</si>
  <si>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</si>
  <si>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</si>
  <si>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</si>
  <si>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</si>
  <si>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</si>
  <si>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</si>
  <si>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</si>
  <si>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</si>
  <si>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</si>
  <si>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</si>
  <si>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</si>
  <si>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</si>
  <si>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</si>
  <si>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</si>
  <si>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</si>
  <si>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</si>
  <si>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</si>
  <si>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</si>
  <si>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</si>
  <si>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</si>
  <si>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</si>
  <si>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</si>
  <si>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</si>
  <si>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</si>
  <si>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</si>
  <si>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</si>
  <si>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</si>
  <si>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</si>
  <si>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</si>
  <si>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</si>
  <si>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</si>
  <si>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</si>
  <si>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</si>
  <si>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</si>
  <si>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</si>
  <si>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</si>
  <si>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</si>
  <si>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</si>
  <si>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</si>
  <si>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</si>
  <si>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</si>
  <si>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</si>
  <si>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</si>
  <si>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</si>
  <si>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</si>
  <si>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</si>
  <si>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</si>
  <si>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</si>
  <si>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</si>
  <si>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</si>
  <si>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</si>
  <si>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</si>
  <si>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</si>
  <si>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</si>
  <si>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</si>
  <si>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</si>
  <si>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</si>
  <si>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</si>
  <si>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</si>
  <si>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</si>
  <si>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</si>
  <si>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</si>
  <si>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</si>
  <si>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</si>
  <si>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</si>
  <si>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</si>
  <si>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</si>
  <si>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</si>
  <si>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</si>
  <si>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</si>
  <si>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</si>
  <si>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</si>
  <si>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</si>
  <si>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</si>
  <si>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</si>
  <si>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</si>
  <si>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</si>
  <si>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</si>
  <si>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</si>
  <si>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</si>
  <si>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</si>
  <si>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</si>
  <si>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</si>
  <si>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</si>
  <si>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</si>
  <si>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</si>
  <si>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</si>
  <si>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</si>
  <si>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</si>
  <si>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</si>
  <si>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</si>
  <si>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</si>
  <si>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</si>
  <si>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</si>
  <si>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</si>
  <si>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</si>
  <si>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</si>
  <si>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</si>
  <si>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</si>
  <si>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</si>
  <si>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</si>
  <si>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</si>
  <si>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</si>
  <si>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</si>
  <si>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</si>
  <si>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</si>
  <si>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</si>
  <si>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</si>
  <si>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</si>
  <si>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</si>
  <si>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</si>
  <si>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</si>
  <si>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</si>
  <si>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</si>
  <si>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</si>
  <si>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</si>
  <si>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</si>
  <si>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</si>
  <si>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</si>
  <si>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</si>
  <si>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</si>
  <si>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</si>
  <si>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</si>
  <si>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</si>
  <si>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</si>
  <si>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</si>
  <si>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</si>
  <si>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</si>
  <si>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</si>
  <si>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</si>
  <si>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</si>
  <si>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</si>
  <si>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</si>
  <si>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</si>
  <si>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</si>
  <si>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</si>
  <si>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</si>
  <si>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</si>
  <si>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</si>
  <si>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</si>
  <si>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</si>
  <si>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</si>
  <si>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</si>
  <si>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</si>
  <si>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</si>
  <si>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</si>
  <si>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</si>
  <si>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</si>
  <si>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</si>
  <si>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</si>
  <si>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</si>
  <si>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</si>
  <si>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</si>
  <si>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</si>
  <si>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</si>
  <si>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</si>
  <si>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</si>
  <si>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</si>
  <si>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</si>
  <si>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</si>
  <si>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</si>
  <si>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</si>
  <si>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</si>
  <si>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</si>
  <si>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</si>
  <si>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</si>
  <si>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</si>
  <si>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</si>
  <si>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</si>
  <si>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</si>
  <si>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</si>
  <si>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</si>
  <si>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</si>
  <si>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</si>
  <si>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</si>
  <si>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</si>
  <si>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</si>
  <si>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</si>
  <si>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</si>
  <si>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</si>
  <si>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</si>
  <si>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</si>
  <si>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</si>
  <si>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</si>
  <si>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</si>
  <si>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</si>
  <si>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</si>
  <si>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</si>
  <si>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</si>
  <si>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</si>
  <si>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</si>
  <si>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</si>
  <si>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</si>
  <si>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</si>
  <si>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</si>
  <si>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</si>
  <si>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</si>
  <si>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</si>
  <si>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</si>
  <si>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</si>
  <si>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</si>
  <si>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</si>
  <si>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</si>
  <si>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</si>
  <si>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</si>
  <si>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</si>
  <si>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</si>
  <si>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</si>
  <si>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</si>
  <si>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</si>
  <si>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</si>
  <si>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</si>
  <si>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</si>
  <si>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</si>
  <si>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</si>
  <si>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</si>
  <si>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</si>
  <si>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</si>
  <si>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</si>
  <si>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</si>
  <si>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</si>
  <si>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</si>
  <si>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</si>
  <si>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</si>
  <si>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</si>
  <si>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</si>
  <si>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</si>
  <si>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</si>
  <si>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</si>
  <si>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</si>
  <si>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</si>
  <si>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</si>
  <si>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</si>
  <si>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</si>
  <si>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</si>
  <si>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</si>
  <si>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</si>
  <si>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</si>
  <si>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</si>
  <si>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</si>
  <si>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</si>
  <si>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</si>
  <si>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</si>
  <si>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</si>
  <si>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</si>
  <si>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</si>
  <si>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</si>
  <si>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</si>
  <si>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</si>
  <si>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</si>
  <si>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</si>
  <si>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</si>
  <si>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</si>
  <si>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</si>
  <si>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</si>
  <si>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</si>
  <si>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</si>
  <si>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</si>
  <si>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</si>
  <si>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</si>
  <si>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</si>
  <si>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</si>
  <si>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</si>
  <si>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</si>
  <si>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</si>
  <si>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</si>
  <si>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</si>
  <si>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</si>
  <si>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</si>
  <si>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</si>
  <si>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</si>
  <si>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</si>
  <si>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</si>
  <si>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</si>
  <si>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</si>
  <si>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</si>
  <si>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</si>
  <si>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</si>
  <si>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</si>
  <si>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</si>
  <si>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</si>
  <si>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</si>
  <si>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</si>
  <si>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</si>
  <si>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</si>
  <si>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</si>
  <si>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</si>
  <si>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</si>
  <si>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</si>
  <si>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</si>
  <si>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</si>
  <si>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</si>
  <si>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</si>
  <si>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</si>
  <si>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</si>
  <si>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</si>
  <si>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</si>
  <si>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</si>
  <si>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</si>
  <si>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</si>
  <si>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</si>
  <si>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</si>
  <si>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</si>
  <si>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</si>
  <si>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</si>
  <si>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</si>
  <si>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</si>
  <si>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</si>
  <si>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</si>
  <si>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</si>
  <si>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</si>
  <si>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</si>
  <si>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</si>
  <si>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</si>
  <si>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</si>
  <si>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</si>
  <si>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</si>
  <si>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</si>
  <si>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</si>
  <si>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</si>
  <si>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</si>
  <si>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</si>
  <si>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</si>
  <si>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</si>
  <si>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</si>
  <si>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</si>
  <si>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</si>
  <si>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</si>
  <si>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</si>
  <si>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</si>
  <si>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</si>
  <si>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</si>
  <si>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</si>
  <si>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</si>
  <si>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</si>
  <si>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</si>
  <si>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</si>
  <si>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</si>
  <si>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</si>
  <si>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</si>
  <si>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</si>
  <si>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</si>
  <si>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</si>
  <si>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</si>
  <si>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</si>
  <si>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</si>
  <si>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</si>
  <si>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</si>
  <si>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</si>
  <si>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</si>
  <si>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</si>
  <si>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</si>
  <si>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</si>
  <si>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</si>
  <si>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</si>
  <si>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</si>
  <si>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</si>
  <si>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</si>
  <si>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</si>
  <si>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</si>
  <si>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</si>
  <si>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</si>
  <si>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</si>
  <si>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</si>
  <si>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</si>
  <si>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</si>
  <si>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</si>
  <si>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</si>
  <si>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</si>
  <si>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</si>
  <si>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</si>
  <si>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</si>
  <si>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</si>
  <si>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</si>
  <si>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</si>
  <si>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</si>
  <si>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</si>
  <si>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</si>
  <si>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</si>
  <si>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</si>
  <si>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</si>
  <si>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</si>
  <si>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</si>
  <si>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</si>
  <si>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</si>
  <si>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</si>
  <si>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</si>
  <si>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</si>
  <si>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</si>
  <si>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</si>
  <si>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</si>
  <si>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</si>
  <si>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</si>
  <si>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</si>
  <si>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</si>
  <si>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</si>
  <si>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</si>
  <si>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</si>
  <si>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</si>
  <si>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</si>
  <si>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</si>
  <si>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</si>
  <si>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</si>
  <si>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</si>
  <si>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</si>
  <si>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</si>
  <si>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</si>
  <si>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</si>
  <si>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</si>
  <si>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</si>
  <si>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</si>
  <si>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</si>
  <si>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</si>
  <si>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</si>
  <si>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</si>
  <si>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</si>
  <si>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</si>
  <si>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</si>
  <si>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</si>
  <si>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</si>
  <si>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</si>
  <si>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</si>
  <si>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</si>
  <si>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</si>
  <si>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</si>
  <si>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</si>
  <si>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</si>
  <si>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</si>
  <si>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</si>
  <si>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</si>
  <si>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</si>
  <si>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</si>
  <si>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</si>
  <si>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</si>
  <si>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</si>
  <si>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</si>
  <si>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</si>
  <si>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</si>
  <si>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</si>
  <si>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</si>
  <si>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</si>
  <si>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</si>
  <si>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</si>
  <si>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</si>
  <si>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</si>
  <si>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</si>
  <si>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</si>
  <si>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</si>
  <si>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</si>
  <si>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</si>
  <si>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</si>
  <si>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</si>
  <si>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</si>
  <si>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</si>
  <si>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</si>
  <si>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</si>
  <si>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</si>
  <si>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</si>
  <si>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</si>
  <si>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</si>
  <si>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</si>
  <si>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</si>
  <si>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</si>
  <si>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</si>
  <si>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</si>
  <si>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</si>
  <si>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</si>
  <si>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</si>
  <si>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</si>
  <si>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</si>
  <si>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</si>
  <si>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</si>
  <si>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</si>
  <si>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</si>
  <si>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</si>
  <si>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</si>
  <si>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</si>
  <si>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</si>
  <si>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</si>
  <si>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</si>
  <si>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</si>
  <si>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</si>
  <si>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</si>
  <si>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</si>
  <si>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</si>
  <si>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</si>
  <si>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</si>
  <si>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</si>
  <si>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</si>
  <si>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</si>
  <si>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</si>
  <si>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</si>
  <si>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</si>
  <si>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</si>
  <si>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</si>
  <si>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</si>
  <si>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</si>
  <si>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</si>
  <si>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</si>
  <si>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</si>
  <si>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</si>
  <si>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</si>
  <si>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</si>
  <si>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</si>
  <si>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</si>
  <si>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</si>
  <si>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</si>
  <si>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</si>
  <si>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</si>
  <si>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</si>
  <si>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</si>
  <si>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</si>
  <si>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</si>
  <si>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</si>
  <si>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</si>
  <si>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</si>
  <si>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</si>
  <si>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</si>
  <si>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</si>
  <si>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</si>
  <si>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</si>
  <si>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</si>
  <si>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</si>
  <si>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</si>
  <si>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</si>
  <si>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</si>
  <si>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</si>
  <si>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</si>
  <si>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</si>
  <si>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</si>
  <si>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</si>
  <si>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</si>
  <si>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</si>
  <si>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</si>
  <si>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</si>
  <si>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</si>
  <si>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</si>
  <si>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</si>
  <si>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</si>
  <si>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</si>
  <si>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</si>
  <si>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</si>
  <si>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</si>
  <si>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</si>
  <si>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</si>
  <si>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</si>
  <si>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</si>
  <si>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</si>
  <si>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</si>
  <si>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</si>
  <si>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</si>
  <si>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</si>
  <si>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</si>
  <si>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</si>
  <si>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</si>
  <si>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</si>
  <si>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</si>
  <si>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</si>
  <si>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</si>
  <si>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</si>
  <si>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</si>
  <si>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</si>
  <si>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</si>
  <si>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</si>
  <si>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</si>
  <si>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</si>
  <si>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</si>
  <si>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</si>
  <si>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</si>
  <si>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</si>
  <si>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</si>
  <si>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</si>
  <si>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</si>
  <si>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</si>
  <si>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</si>
  <si>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</si>
  <si>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</si>
  <si>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</si>
  <si>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</si>
  <si>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</si>
  <si>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</si>
  <si>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</si>
  <si>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</si>
  <si>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</si>
  <si>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</si>
  <si>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</si>
  <si>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</si>
  <si>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</si>
  <si>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</si>
  <si>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</si>
  <si>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</si>
  <si>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</si>
  <si>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</si>
  <si>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</si>
  <si>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</si>
  <si>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</si>
  <si>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</si>
  <si>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</si>
  <si>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</si>
  <si>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</si>
  <si>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</si>
  <si>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</si>
  <si>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</si>
  <si>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</si>
  <si>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</si>
  <si>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</si>
  <si>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</si>
  <si>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</si>
  <si>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</si>
  <si>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</si>
  <si>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</si>
  <si>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</si>
  <si>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</si>
  <si>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</si>
  <si>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</si>
  <si>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</si>
  <si>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</si>
  <si>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</si>
  <si>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</si>
  <si>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</si>
  <si>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</si>
  <si>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</si>
  <si>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</si>
  <si>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</si>
  <si>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</si>
  <si>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</si>
  <si>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</si>
  <si>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</si>
  <si>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</si>
  <si>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</si>
  <si>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</si>
  <si>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</si>
  <si>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</si>
  <si>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</si>
  <si>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</si>
  <si>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</si>
  <si>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</si>
  <si>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</si>
  <si>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</si>
  <si>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</si>
  <si>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</si>
  <si>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</si>
  <si>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</si>
  <si>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</si>
  <si>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</si>
  <si>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</si>
  <si>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</si>
  <si>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</si>
  <si>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</si>
  <si>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</si>
  <si>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</si>
  <si>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</si>
  <si>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</si>
  <si>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</si>
  <si>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</si>
  <si>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</si>
  <si>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</si>
  <si>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</si>
  <si>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</si>
  <si>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</si>
  <si>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</si>
  <si>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</si>
  <si>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</si>
  <si>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</si>
  <si>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</si>
  <si>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</si>
  <si>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</si>
  <si>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</si>
  <si>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</si>
  <si>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</si>
  <si>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</si>
  <si>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</si>
  <si>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</si>
  <si>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</si>
  <si>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</si>
  <si>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</si>
  <si>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</si>
  <si>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</si>
  <si>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</si>
  <si>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</si>
  <si>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</si>
  <si>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</si>
  <si>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</si>
  <si>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</si>
  <si>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</si>
  <si>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</si>
  <si>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</si>
  <si>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</si>
  <si>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</si>
  <si>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</si>
  <si>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</si>
  <si>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</si>
  <si>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</si>
  <si>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</si>
  <si>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</si>
  <si>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</si>
  <si>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</si>
  <si>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</si>
  <si>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</si>
  <si>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</si>
  <si>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</si>
  <si>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</si>
  <si>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</si>
  <si>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</si>
  <si>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</si>
  <si>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</si>
  <si>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</si>
  <si>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</si>
  <si>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</si>
  <si>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</si>
  <si>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</si>
  <si>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</si>
  <si>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</si>
  <si>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</si>
  <si>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</si>
  <si>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</si>
  <si>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</si>
  <si>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</si>
  <si>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</si>
  <si>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</si>
  <si>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</si>
  <si>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</si>
  <si>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</si>
  <si>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</si>
  <si>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</si>
  <si>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</si>
  <si>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</si>
  <si>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</si>
  <si>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</si>
  <si>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</si>
  <si>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</si>
  <si>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</si>
  <si>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</si>
  <si>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</si>
  <si>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</si>
  <si>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</si>
  <si>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</si>
  <si>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</si>
  <si>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</si>
  <si>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</si>
  <si>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</si>
  <si>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</si>
  <si>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</si>
  <si>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</si>
  <si>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</si>
  <si>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</si>
  <si>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</si>
  <si>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</si>
  <si>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</si>
  <si>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</si>
  <si>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</si>
  <si>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</si>
  <si>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</si>
  <si>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</si>
  <si>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</si>
  <si>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</si>
  <si>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</si>
  <si>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</si>
  <si>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</si>
  <si>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</si>
  <si>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</si>
  <si>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</si>
  <si>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</si>
  <si>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</si>
  <si>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</si>
  <si>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</si>
  <si>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</si>
  <si>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</si>
  <si>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</si>
  <si>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</si>
  <si>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</si>
  <si>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</si>
  <si>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</si>
  <si>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</si>
  <si>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</si>
  <si>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</si>
  <si>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</si>
  <si>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</si>
  <si>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</si>
  <si>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</si>
  <si>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</si>
  <si>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</si>
  <si>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</si>
  <si>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</si>
  <si>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</si>
  <si>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</si>
  <si>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</si>
  <si>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</si>
  <si>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</si>
  <si>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</si>
  <si>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</si>
  <si>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</si>
  <si>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</si>
  <si>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</si>
  <si>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</si>
  <si>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</si>
  <si>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</si>
  <si>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</si>
  <si>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</si>
  <si>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</si>
  <si>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</si>
  <si>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</si>
  <si>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</si>
  <si>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</si>
  <si>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</si>
  <si>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</si>
  <si>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</si>
  <si>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</si>
  <si>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</si>
  <si>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</si>
  <si>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</si>
  <si>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</si>
  <si>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</si>
  <si>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</si>
  <si>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</si>
  <si>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</si>
  <si>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</si>
  <si>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</si>
  <si>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</si>
  <si>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</si>
  <si>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</si>
  <si>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</si>
  <si>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</si>
  <si>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</si>
  <si>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</si>
  <si>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</si>
  <si>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</si>
  <si>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</si>
  <si>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</si>
  <si>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</si>
  <si>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</si>
  <si>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</si>
  <si>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</si>
  <si>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</si>
  <si>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</si>
  <si>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</si>
  <si>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</si>
  <si>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</si>
  <si>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</si>
  <si>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</si>
  <si>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</si>
  <si>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</si>
  <si>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</si>
  <si>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</si>
  <si>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</si>
  <si>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</si>
  <si>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</si>
  <si>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</si>
  <si>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</si>
  <si>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</si>
  <si>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</si>
  <si>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</si>
  <si>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</si>
  <si>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</si>
  <si>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</si>
  <si>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</si>
  <si>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</si>
  <si>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</si>
  <si>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</si>
  <si>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</si>
  <si>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</si>
  <si>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</si>
  <si>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</si>
  <si>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</si>
  <si>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</si>
  <si>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</si>
  <si>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</si>
  <si>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</si>
  <si>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</si>
  <si>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</si>
  <si>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</si>
  <si>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</si>
  <si>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</si>
  <si>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</si>
  <si>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</si>
  <si>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</si>
  <si>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</si>
  <si>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</si>
  <si>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</si>
  <si>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</si>
  <si>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</si>
  <si>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</si>
  <si>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</si>
  <si>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</si>
  <si>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</si>
  <si>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</si>
  <si>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</si>
  <si>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</si>
  <si>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</si>
  <si>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</si>
  <si>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</si>
  <si>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</si>
  <si>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</si>
  <si>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</si>
  <si>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</si>
  <si>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</si>
  <si>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</si>
  <si>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</si>
  <si>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</si>
  <si>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</si>
  <si>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</si>
  <si>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</si>
  <si>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</si>
  <si>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</si>
  <si>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</si>
  <si>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</si>
  <si>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</si>
  <si>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</si>
  <si>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</si>
  <si>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</si>
  <si>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</si>
  <si>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</si>
  <si>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</si>
  <si>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</si>
  <si>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</si>
  <si>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</si>
  <si>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</si>
  <si>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</si>
  <si>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</si>
  <si>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</si>
  <si>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</si>
  <si>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</si>
  <si>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</si>
  <si>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</si>
  <si>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</si>
  <si>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</si>
  <si>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</si>
  <si>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</si>
  <si>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</si>
  <si>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</si>
  <si>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</si>
  <si>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</si>
  <si>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</si>
  <si>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</si>
  <si>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</si>
  <si>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</si>
  <si>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</si>
  <si>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</si>
  <si>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</si>
  <si>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</si>
  <si>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</si>
  <si>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</si>
  <si>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</si>
  <si>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</si>
  <si>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</si>
  <si>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</si>
  <si>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</si>
  <si>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</si>
  <si>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</si>
  <si>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</si>
  <si>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</si>
  <si>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</si>
  <si>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</si>
  <si>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</si>
  <si>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</si>
  <si>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</si>
  <si>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</si>
  <si>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</si>
  <si>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</si>
  <si>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</si>
  <si>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</si>
  <si>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</si>
  <si>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</si>
  <si>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</si>
  <si>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</si>
  <si>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</si>
  <si>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</si>
  <si>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</si>
  <si>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</si>
  <si>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</si>
  <si>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</si>
  <si>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</si>
  <si>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</si>
  <si>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</si>
  <si>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</si>
  <si>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</si>
  <si>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</si>
  <si>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</si>
  <si>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</si>
  <si>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</si>
  <si>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</si>
  <si>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</si>
  <si>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</si>
  <si>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</si>
  <si>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</si>
  <si>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</si>
  <si>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</si>
  <si>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</si>
  <si>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</si>
  <si>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</si>
  <si>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</si>
  <si>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</si>
  <si>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</si>
  <si>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</si>
  <si>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</si>
  <si>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</si>
  <si>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</si>
  <si>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</si>
  <si>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</si>
  <si>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</si>
  <si>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</si>
  <si>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</si>
  <si>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</si>
  <si>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</si>
  <si>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</si>
  <si>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</si>
  <si>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</si>
  <si>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</si>
  <si>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</si>
  <si>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</si>
  <si>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</si>
  <si>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</si>
  <si>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</si>
  <si>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</si>
  <si>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</si>
  <si>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</si>
  <si>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</si>
  <si>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</si>
  <si>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</si>
  <si>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</si>
  <si>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</si>
  <si>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</si>
  <si>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</si>
  <si>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</si>
  <si>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</si>
  <si>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</si>
  <si>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</si>
  <si>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</si>
  <si>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</si>
  <si>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</si>
  <si>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</si>
  <si>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</si>
  <si>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</si>
  <si>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</si>
  <si>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</si>
  <si>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</si>
  <si>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</si>
  <si>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</si>
  <si>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</si>
  <si>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</si>
  <si>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</si>
  <si>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</si>
  <si>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</si>
  <si>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</si>
  <si>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</si>
  <si>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</si>
  <si>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</si>
  <si>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</si>
  <si>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</si>
  <si>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</si>
  <si>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</si>
  <si>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</si>
  <si>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</si>
  <si>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</si>
  <si>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</si>
  <si>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</si>
  <si>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</si>
  <si>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</si>
  <si>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</si>
  <si>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</si>
  <si>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</si>
  <si>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</si>
  <si>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</si>
  <si>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</si>
  <si>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</si>
  <si>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</si>
  <si>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</si>
  <si>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</si>
  <si>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</si>
  <si>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</si>
  <si>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</si>
  <si>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</si>
  <si>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</si>
  <si>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</si>
  <si>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</si>
  <si>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</si>
  <si>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</si>
  <si>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</si>
  <si>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</si>
  <si>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</si>
  <si>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</si>
  <si>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</si>
  <si>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</si>
  <si>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</si>
  <si>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</si>
  <si>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</si>
  <si>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</si>
  <si>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</si>
  <si>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</si>
  <si>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</si>
  <si>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</si>
  <si>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</si>
  <si>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</si>
  <si>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</si>
  <si>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</si>
  <si>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</si>
  <si>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</si>
  <si>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</si>
  <si>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</si>
  <si>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</si>
  <si>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</si>
  <si>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</si>
  <si>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</si>
  <si>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</si>
  <si>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</si>
  <si>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</si>
  <si>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</si>
  <si>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</si>
  <si>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</si>
  <si>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</si>
  <si>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</si>
  <si>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</si>
  <si>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</si>
  <si>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</si>
  <si>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</si>
  <si>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</si>
  <si>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</si>
  <si>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</si>
  <si>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</si>
  <si>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</si>
  <si>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</si>
  <si>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</si>
  <si>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</si>
  <si>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</si>
  <si>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</si>
  <si>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</si>
  <si>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</si>
  <si>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</si>
  <si>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</si>
  <si>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</si>
  <si>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</si>
  <si>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</si>
  <si>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</si>
  <si>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</si>
  <si>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</si>
  <si>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</si>
  <si>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</si>
  <si>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</si>
  <si>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</si>
  <si>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</si>
  <si>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</si>
  <si>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</si>
  <si>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</si>
  <si>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</si>
  <si>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</si>
  <si>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</si>
  <si>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</si>
  <si>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</si>
  <si>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</si>
  <si>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</si>
  <si>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</si>
  <si>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</si>
  <si>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</si>
  <si>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</si>
  <si>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</si>
  <si>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</si>
  <si>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</si>
  <si>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</si>
  <si>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</si>
  <si>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</si>
  <si>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</si>
  <si>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</si>
  <si>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</si>
  <si>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</si>
  <si>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</si>
  <si>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</si>
  <si>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</si>
  <si>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</si>
  <si>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</si>
  <si>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</si>
  <si>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</si>
  <si>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</si>
  <si>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</si>
  <si>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</si>
  <si>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</si>
  <si>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</si>
  <si>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</si>
  <si>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</si>
  <si>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</si>
  <si>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</si>
  <si>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</si>
  <si>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</si>
  <si>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</si>
  <si>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</si>
  <si>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</si>
  <si>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</si>
  <si>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</si>
  <si>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</si>
  <si>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</si>
  <si>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</si>
  <si>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</si>
  <si>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</si>
  <si>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</si>
  <si>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</si>
  <si>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</si>
  <si>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</si>
  <si>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</si>
  <si>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</si>
  <si>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</si>
  <si>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</si>
  <si>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</si>
  <si>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</si>
  <si>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</si>
  <si>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</si>
  <si>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</si>
  <si>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</si>
  <si>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</si>
  <si>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</si>
  <si>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</si>
  <si>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</si>
  <si>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</si>
  <si>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</si>
  <si>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</si>
  <si>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</si>
  <si>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</si>
  <si>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</si>
  <si>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</si>
  <si>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</si>
  <si>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</si>
  <si>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</si>
  <si>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</si>
  <si>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</si>
  <si>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</si>
  <si>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</si>
  <si>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</si>
  <si>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</si>
  <si>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</si>
  <si>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</si>
  <si>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</si>
  <si>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</si>
  <si>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</si>
  <si>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</si>
  <si>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</si>
  <si>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</si>
  <si>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</si>
  <si>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</si>
  <si>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</si>
  <si>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</si>
  <si>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</si>
  <si>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</si>
  <si>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</si>
  <si>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</si>
  <si>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</si>
  <si>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</si>
  <si>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</si>
  <si>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</si>
  <si>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</si>
  <si>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</si>
  <si>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</si>
  <si>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</si>
  <si>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</si>
  <si>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</si>
  <si>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</si>
  <si>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</si>
  <si>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</si>
  <si>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</si>
  <si>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</si>
  <si>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</si>
  <si>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</si>
  <si>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</si>
  <si>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</si>
  <si>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</si>
  <si>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</si>
  <si>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</si>
  <si>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</si>
  <si>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</si>
  <si>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</si>
  <si>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</si>
  <si>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</si>
  <si>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</si>
  <si>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</si>
  <si>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</si>
  <si>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</si>
  <si>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</si>
  <si>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</si>
  <si>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</si>
  <si>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</si>
  <si>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</si>
  <si>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</si>
  <si>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</si>
  <si>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</si>
  <si>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</si>
  <si>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</si>
  <si>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</si>
  <si>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</si>
  <si>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</si>
  <si>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</si>
  <si>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</si>
  <si>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</si>
  <si>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</si>
  <si>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</si>
  <si>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</si>
  <si>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</si>
  <si>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</si>
  <si>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</si>
  <si>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</si>
  <si>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</si>
  <si>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</si>
  <si>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</si>
  <si>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</si>
  <si>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</si>
  <si>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</si>
  <si>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</si>
  <si>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</si>
  <si>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</si>
  <si>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</si>
  <si>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</si>
  <si>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</si>
  <si>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</si>
  <si>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</si>
  <si>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</si>
  <si>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</si>
  <si>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</si>
  <si>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</si>
  <si>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</si>
  <si>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</si>
  <si>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</si>
  <si>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</si>
  <si>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</si>
  <si>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</si>
  <si>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</si>
  <si>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</si>
  <si>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</si>
  <si>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</si>
  <si>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</si>
  <si>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</si>
  <si>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</si>
  <si>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</si>
  <si>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</si>
  <si>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</si>
  <si>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</si>
  <si>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</si>
  <si>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</si>
  <si>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</si>
  <si>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</si>
  <si>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</si>
  <si>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</si>
  <si>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</si>
  <si>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</si>
  <si>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</si>
  <si>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</si>
  <si>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</si>
  <si>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</si>
  <si>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</si>
  <si>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</si>
  <si>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</si>
  <si>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</si>
  <si>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</si>
  <si>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</si>
  <si>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</si>
  <si>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</si>
  <si>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</si>
  <si>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</si>
  <si>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</si>
  <si>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</si>
  <si>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</si>
  <si>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</si>
  <si>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</si>
  <si>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</si>
  <si>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</si>
  <si>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</si>
  <si>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</si>
  <si>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</si>
  <si>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</si>
  <si>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</si>
  <si>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</si>
  <si>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</si>
  <si>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</si>
  <si>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</si>
  <si>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</si>
  <si>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</si>
  <si>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</si>
  <si>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</si>
  <si>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</si>
  <si>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</si>
  <si>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</si>
  <si>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</si>
  <si>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</si>
  <si>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</si>
  <si>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</si>
  <si>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</si>
  <si>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</si>
  <si>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</si>
  <si>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</si>
  <si>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</si>
  <si>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</si>
  <si>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</si>
  <si>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</si>
  <si>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</si>
  <si>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</si>
  <si>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</si>
  <si>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</si>
  <si>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</si>
  <si>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</si>
  <si>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</si>
  <si>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</si>
  <si>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</si>
  <si>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</si>
  <si>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</si>
  <si>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</si>
  <si>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</si>
  <si>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</si>
  <si>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</si>
  <si>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</si>
  <si>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</si>
  <si>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</si>
  <si>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</si>
  <si>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</si>
  <si>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</si>
  <si>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</si>
  <si>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</si>
  <si>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</si>
  <si>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</si>
  <si>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</si>
  <si>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</si>
  <si>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</si>
  <si>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</si>
  <si>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</si>
  <si>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</si>
  <si>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</si>
  <si>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</si>
  <si>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</si>
  <si>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</si>
  <si>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</si>
  <si>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</si>
  <si>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</si>
  <si>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</si>
  <si>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</si>
  <si>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</si>
  <si>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</si>
  <si>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</si>
  <si>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</si>
  <si>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</si>
  <si>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</si>
  <si>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</si>
  <si>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</si>
  <si>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</si>
  <si>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</si>
  <si>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</si>
  <si>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</si>
  <si>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</si>
  <si>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</si>
  <si>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</si>
  <si>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</si>
  <si>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</si>
  <si>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</si>
  <si>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</si>
  <si>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</si>
  <si>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</si>
  <si>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</si>
  <si>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</si>
  <si>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</si>
  <si>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</si>
  <si>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</si>
  <si>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</si>
  <si>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</si>
  <si>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</si>
  <si>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</si>
  <si>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</si>
  <si>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</si>
  <si>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</si>
  <si>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</si>
  <si>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</si>
  <si>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</si>
  <si>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</si>
  <si>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</si>
  <si>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</si>
  <si>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</si>
  <si>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</si>
  <si>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</si>
  <si>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</si>
  <si>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</si>
  <si>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</si>
  <si>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</si>
  <si>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</si>
  <si>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</si>
  <si>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</si>
  <si>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</si>
  <si>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</si>
  <si>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</si>
  <si>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</si>
  <si>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</si>
  <si>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</si>
  <si>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</si>
  <si>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</si>
  <si>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</si>
  <si>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</si>
  <si>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</si>
  <si>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</si>
  <si>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</si>
  <si>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</si>
  <si>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</si>
  <si>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</si>
  <si>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</si>
  <si>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</si>
  <si>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</si>
  <si>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</si>
  <si>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</si>
  <si>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</si>
  <si>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</si>
  <si>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</si>
  <si>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</si>
  <si>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</si>
  <si>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</si>
  <si>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</si>
  <si>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</si>
  <si>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</si>
  <si>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</si>
  <si>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</si>
  <si>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</si>
  <si>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</si>
  <si>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</si>
  <si>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</si>
  <si>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</si>
  <si>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</si>
  <si>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</si>
  <si>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</si>
  <si>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</si>
  <si>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</si>
  <si>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</si>
  <si>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</si>
  <si>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</si>
  <si>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</si>
  <si>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</si>
  <si>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</si>
  <si>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</si>
  <si>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</si>
  <si>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</si>
  <si>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</si>
  <si>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</si>
  <si>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</si>
  <si>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</si>
  <si>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</si>
  <si>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</si>
  <si>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</si>
  <si>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</si>
  <si>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</si>
  <si>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</si>
  <si>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</si>
  <si>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</si>
  <si>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</si>
  <si>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</si>
  <si>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</si>
  <si>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</si>
  <si>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</si>
  <si>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</si>
  <si>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</si>
  <si>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</si>
  <si>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</si>
  <si>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</si>
  <si>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</si>
  <si>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</si>
  <si>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</si>
  <si>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</si>
  <si>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</si>
  <si>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</si>
  <si>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</si>
  <si>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</si>
  <si>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</si>
  <si>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</si>
  <si>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</si>
  <si>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</si>
  <si>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</si>
  <si>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</si>
  <si>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</si>
  <si>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</si>
  <si>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</si>
  <si>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</si>
  <si>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</si>
  <si>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</si>
  <si>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</si>
  <si>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</si>
  <si>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</si>
  <si>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</si>
  <si>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</si>
  <si>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</si>
  <si>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</si>
  <si>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</si>
  <si>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</si>
  <si>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</si>
  <si>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</si>
  <si>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</si>
  <si>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</si>
  <si>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</si>
  <si>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</si>
  <si>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</si>
  <si>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</si>
  <si>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</si>
  <si>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</si>
  <si>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</si>
  <si>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</si>
  <si>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</si>
  <si>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</si>
  <si>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</si>
  <si>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</si>
  <si>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</si>
  <si>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</si>
  <si>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</si>
  <si>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</si>
  <si>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</si>
  <si>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</si>
  <si>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</si>
  <si>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</si>
  <si>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</si>
  <si>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</si>
  <si>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</si>
  <si>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</si>
  <si>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</si>
  <si>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</si>
  <si>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</si>
  <si>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</si>
  <si>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</si>
  <si>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</si>
  <si>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</si>
  <si>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</si>
  <si>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</si>
  <si>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</si>
  <si>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</si>
  <si>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</si>
  <si>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</si>
  <si>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</si>
  <si>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</si>
  <si>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</si>
  <si>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</si>
  <si>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</si>
  <si>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</si>
  <si>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</si>
  <si>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</si>
  <si>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</si>
  <si>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</si>
  <si>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</si>
  <si>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</si>
  <si>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</si>
  <si>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</si>
  <si>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</si>
  <si>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</si>
  <si>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</si>
  <si>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</si>
  <si>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</si>
  <si>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</si>
  <si>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</si>
  <si>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</si>
  <si>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</si>
  <si>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</si>
  <si>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</si>
  <si>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</si>
  <si>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</si>
  <si>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</si>
  <si>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</si>
  <si>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</si>
  <si>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</si>
  <si>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</si>
  <si>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</si>
  <si>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</si>
  <si>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</si>
  <si>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</si>
  <si>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</si>
  <si>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</si>
  <si>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</si>
  <si>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</si>
  <si>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</si>
  <si>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</si>
  <si>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</si>
  <si>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</si>
  <si>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</si>
  <si>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</si>
  <si>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</si>
  <si>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</si>
  <si>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</si>
  <si>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</si>
  <si>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</si>
  <si>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</si>
  <si>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</si>
  <si>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</si>
  <si>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</si>
  <si>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</si>
  <si>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</si>
  <si>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</si>
  <si>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</si>
  <si>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</si>
  <si>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</si>
  <si>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</si>
  <si>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</si>
  <si>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</si>
  <si>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</si>
  <si>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</si>
  <si>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</si>
  <si>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</si>
  <si>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</si>
  <si>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</si>
  <si>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</si>
  <si>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</si>
  <si>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</si>
  <si>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</si>
  <si>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</si>
  <si>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</si>
  <si>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</si>
  <si>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</si>
  <si>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</si>
  <si>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</si>
  <si>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</si>
  <si>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</si>
  <si>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</si>
  <si>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</si>
  <si>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</si>
  <si>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</si>
  <si>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</si>
  <si>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</si>
  <si>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</si>
  <si>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</si>
  <si>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</si>
  <si>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</si>
  <si>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</si>
  <si>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</si>
  <si>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</si>
  <si>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</si>
  <si>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</si>
  <si>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</si>
  <si>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</si>
  <si>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</si>
  <si>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</si>
  <si>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</si>
  <si>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</si>
  <si>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</si>
  <si>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</si>
  <si>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</si>
  <si>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</si>
  <si>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</si>
  <si>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</si>
  <si>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</si>
  <si>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</si>
  <si>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</si>
  <si>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</si>
  <si>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</si>
  <si>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</si>
  <si>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</si>
  <si>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</si>
  <si>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</si>
  <si>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</si>
  <si>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</si>
  <si>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</si>
  <si>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</si>
  <si>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</si>
  <si>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</si>
  <si>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</si>
  <si>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</si>
  <si>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</si>
  <si>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</si>
  <si>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</si>
  <si>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</si>
  <si>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</si>
  <si>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</si>
  <si>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</si>
  <si>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</si>
  <si>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</si>
  <si>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</si>
  <si>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</si>
  <si>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</si>
  <si>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</si>
  <si>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</si>
  <si>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</si>
  <si>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</si>
  <si>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</si>
  <si>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</si>
  <si>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</si>
  <si>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</si>
  <si>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</si>
  <si>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</si>
  <si>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</si>
  <si>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</si>
  <si>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</si>
  <si>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</si>
  <si>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</si>
  <si>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</si>
  <si>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</si>
  <si>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</si>
  <si>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</si>
  <si>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</si>
  <si>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</si>
  <si>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</si>
  <si>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</si>
  <si>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</si>
  <si>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</si>
  <si>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</si>
  <si>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</si>
  <si>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</si>
  <si>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</si>
  <si>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</si>
  <si>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</si>
  <si>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</si>
  <si>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</si>
  <si>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</si>
  <si>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</si>
  <si>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</si>
  <si>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</si>
  <si>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</si>
  <si>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</si>
  <si>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</si>
  <si>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</si>
  <si>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</si>
  <si>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</si>
  <si>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</si>
  <si>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</si>
  <si>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</si>
  <si>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</si>
  <si>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</si>
  <si>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</si>
  <si>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</si>
  <si>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</si>
  <si>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</si>
  <si>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</si>
  <si>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</si>
  <si>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</si>
  <si>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</si>
  <si>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</si>
  <si>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</si>
  <si>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</si>
  <si>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</si>
  <si>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</si>
  <si>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</si>
  <si>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</si>
  <si>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</si>
  <si>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</si>
  <si>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</si>
  <si>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</si>
  <si>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</si>
  <si>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</si>
  <si>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</si>
  <si>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</si>
  <si>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</si>
  <si>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</si>
  <si>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</si>
  <si>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</si>
  <si>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</si>
  <si>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</si>
  <si>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</si>
  <si>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</si>
  <si>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</si>
  <si>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</si>
  <si>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</si>
  <si>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</si>
  <si>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</si>
  <si>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</si>
  <si>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</si>
  <si>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</si>
  <si>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</si>
  <si>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</si>
  <si>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</si>
  <si>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</si>
  <si>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</si>
  <si>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</si>
  <si>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</si>
  <si>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</si>
  <si>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</si>
  <si>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</si>
  <si>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</si>
  <si>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</si>
  <si>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</si>
  <si>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</si>
  <si>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</si>
  <si>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</si>
  <si>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</si>
  <si>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</si>
  <si>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</si>
  <si>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</si>
  <si>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</si>
  <si>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</si>
  <si>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</si>
  <si>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</si>
  <si>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</si>
  <si>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</si>
  <si>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</si>
  <si>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</si>
  <si>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</si>
  <si>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</si>
  <si>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</si>
  <si>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</si>
  <si>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</si>
  <si>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</si>
  <si>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</si>
  <si>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</si>
  <si>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</si>
  <si>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</si>
  <si>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</si>
  <si>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</si>
  <si>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</si>
  <si>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</si>
  <si>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</si>
  <si>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</si>
  <si>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</si>
  <si>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</si>
  <si>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</si>
  <si>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</si>
  <si>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</si>
  <si>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</si>
  <si>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</si>
  <si>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</si>
  <si>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</si>
  <si>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</si>
  <si>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</si>
  <si>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</si>
  <si>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</si>
  <si>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</si>
  <si>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</si>
  <si>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</si>
  <si>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</si>
  <si>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</si>
  <si>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</si>
  <si>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</si>
  <si>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</si>
  <si>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</si>
  <si>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</si>
  <si>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</si>
  <si>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</si>
  <si>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</si>
  <si>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</si>
  <si>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</si>
  <si>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</si>
  <si>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</si>
  <si>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</si>
  <si>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</si>
  <si>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</si>
  <si>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</si>
  <si>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</si>
  <si>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</si>
  <si>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</si>
  <si>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</si>
  <si>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</si>
  <si>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</si>
  <si>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</si>
  <si>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</si>
  <si>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</si>
  <si>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</si>
  <si>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</si>
  <si>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</si>
  <si>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</si>
  <si>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</si>
  <si>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</si>
  <si>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</si>
  <si>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</si>
  <si>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</si>
  <si>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</si>
  <si>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</si>
  <si>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</si>
  <si>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</si>
  <si>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</si>
  <si>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</si>
  <si>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</si>
  <si>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</si>
  <si>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</si>
  <si>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</si>
  <si>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</si>
  <si>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</si>
  <si>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</si>
  <si>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</si>
  <si>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</si>
  <si>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</si>
  <si>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</si>
  <si>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</si>
  <si>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</si>
  <si>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</si>
  <si>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</si>
  <si>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</si>
  <si>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</si>
  <si>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</si>
  <si>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</si>
  <si>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</si>
  <si>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</si>
  <si>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</si>
  <si>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</si>
  <si>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</si>
  <si>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</si>
  <si>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</si>
  <si>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</si>
  <si>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</si>
  <si>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</si>
  <si>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</si>
  <si>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</si>
  <si>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</si>
  <si>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</si>
  <si>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</si>
  <si>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</si>
  <si>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</si>
  <si>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</si>
  <si>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</si>
  <si>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</si>
  <si>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</si>
  <si>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</si>
  <si>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</si>
  <si>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</si>
  <si>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</si>
  <si>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</si>
  <si>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</si>
  <si>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</si>
  <si>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</si>
  <si>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</si>
  <si>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</si>
  <si>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</si>
  <si>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</si>
  <si>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</si>
  <si>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</si>
  <si>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</si>
  <si>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</si>
  <si>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</si>
  <si>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</si>
  <si>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</si>
  <si>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</si>
  <si>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</si>
  <si>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</si>
  <si>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</si>
  <si>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</si>
  <si>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</si>
  <si>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</si>
  <si>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</si>
  <si>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</si>
  <si>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</si>
  <si>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</si>
  <si>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</si>
  <si>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</si>
  <si>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</si>
  <si>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</si>
  <si>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</si>
  <si>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</si>
  <si>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</si>
  <si>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</si>
  <si>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</si>
  <si>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</si>
  <si>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</si>
  <si>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</si>
  <si>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</si>
  <si>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</si>
  <si>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</si>
  <si>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</si>
  <si>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</si>
  <si>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</si>
  <si>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</si>
  <si>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</si>
  <si>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</si>
  <si>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</si>
  <si>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</si>
  <si>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</si>
  <si>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</si>
  <si>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</si>
  <si>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</si>
  <si>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</si>
  <si>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</si>
  <si>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</si>
  <si>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</si>
  <si>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</si>
  <si>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</si>
  <si>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</si>
  <si>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</si>
  <si>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</si>
  <si>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</si>
  <si>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</si>
  <si>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</si>
  <si>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</si>
  <si>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</si>
  <si>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</si>
  <si>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</si>
  <si>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</si>
  <si>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</si>
  <si>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</si>
  <si>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</si>
  <si>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</si>
  <si>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</si>
  <si>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</si>
  <si>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</si>
  <si>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</si>
  <si>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</si>
  <si>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</si>
  <si>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</si>
  <si>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</si>
  <si>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</si>
  <si>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</si>
  <si>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</si>
  <si>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</si>
  <si>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</si>
  <si>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</si>
  <si>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</si>
  <si>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</si>
  <si>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</si>
  <si>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</si>
  <si>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</si>
  <si>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</si>
  <si>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</si>
  <si>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</si>
  <si>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</si>
  <si>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</si>
  <si>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</si>
  <si>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</si>
  <si>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</si>
  <si>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</si>
  <si>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</si>
  <si>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</si>
  <si>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</si>
  <si>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</si>
  <si>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</si>
  <si>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</si>
  <si>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</si>
  <si>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</si>
  <si>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</si>
  <si>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</si>
  <si>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</si>
  <si>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</si>
  <si>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</si>
  <si>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</si>
  <si>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</si>
  <si>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</si>
  <si>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</si>
  <si>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</si>
  <si>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</si>
  <si>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</si>
  <si>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</si>
  <si>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</si>
  <si>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</si>
  <si>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</si>
  <si>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</si>
  <si>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</si>
  <si>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</si>
  <si>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</si>
  <si>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</si>
  <si>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</si>
  <si>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</si>
  <si>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</si>
  <si>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</si>
  <si>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</si>
  <si>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</si>
  <si>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</si>
  <si>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</si>
  <si>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</si>
  <si>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</si>
  <si>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</si>
  <si>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</si>
  <si>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</si>
  <si>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</si>
  <si>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</si>
  <si>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</si>
  <si>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</si>
  <si>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</si>
  <si>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</si>
  <si>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</si>
  <si>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</si>
  <si>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</si>
  <si>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</si>
  <si>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</si>
  <si>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</si>
  <si>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</si>
  <si>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</si>
  <si>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</si>
  <si>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</si>
  <si>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</si>
  <si>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</si>
  <si>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</si>
  <si>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</si>
  <si>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</si>
  <si>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</si>
  <si>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</si>
  <si>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</si>
  <si>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</si>
  <si>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</si>
  <si>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</si>
  <si>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</si>
  <si>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</si>
  <si>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</si>
  <si>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</si>
  <si>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</si>
  <si>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</si>
  <si>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</si>
  <si>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</si>
  <si>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</si>
  <si>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</si>
  <si>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</si>
  <si>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</si>
  <si>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</si>
  <si>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</si>
  <si>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</si>
  <si>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</si>
  <si>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</si>
  <si>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</si>
  <si>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</si>
  <si>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</si>
  <si>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</si>
  <si>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</si>
  <si>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</si>
  <si>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</si>
  <si>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</si>
  <si>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</si>
  <si>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</si>
  <si>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</si>
  <si>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</si>
  <si>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</si>
  <si>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</si>
  <si>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</si>
  <si>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</si>
  <si>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</si>
  <si>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</si>
  <si>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</si>
  <si>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</si>
  <si>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</si>
  <si>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</si>
  <si>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</si>
  <si>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</si>
  <si>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</si>
  <si>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</si>
  <si>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</si>
  <si>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</si>
  <si>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</si>
  <si>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</si>
  <si>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</si>
  <si>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</si>
  <si>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</si>
  <si>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</si>
  <si>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</si>
  <si>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</si>
  <si>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</si>
  <si>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</si>
  <si>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</si>
  <si>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</si>
  <si>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</si>
  <si>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</si>
  <si>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</si>
  <si>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</si>
  <si>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</si>
  <si>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</si>
  <si>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</si>
  <si>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</si>
  <si>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</si>
  <si>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</si>
  <si>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</si>
  <si>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</si>
  <si>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</si>
  <si>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</si>
  <si>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</si>
  <si>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</si>
  <si>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</si>
  <si>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</si>
  <si>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</si>
  <si>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</si>
  <si>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</si>
  <si>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</si>
  <si>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</si>
  <si>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</si>
  <si>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</si>
  <si>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</si>
  <si>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</si>
  <si>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</si>
  <si>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</si>
  <si>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</si>
  <si>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</si>
  <si>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</si>
  <si>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</si>
  <si>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</si>
  <si>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</si>
  <si>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</si>
  <si>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</si>
  <si>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</si>
  <si>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</si>
  <si>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</si>
  <si>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</si>
  <si>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</si>
  <si>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</si>
  <si>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</si>
  <si>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</si>
  <si>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</si>
  <si>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</si>
  <si>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</si>
  <si>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</si>
  <si>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</si>
  <si>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</si>
  <si>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</si>
  <si>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</si>
  <si>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</si>
  <si>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</si>
  <si>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</si>
  <si>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</si>
  <si>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</si>
  <si>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</si>
  <si>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</si>
  <si>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</si>
  <si>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</si>
  <si>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</si>
  <si>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</si>
  <si>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</si>
  <si>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</si>
  <si>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</si>
  <si>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</si>
  <si>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</si>
  <si>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</si>
  <si>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</si>
  <si>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</si>
  <si>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</si>
  <si>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</si>
  <si>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</si>
  <si>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</si>
  <si>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</si>
  <si>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</si>
  <si>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</si>
  <si>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</si>
  <si>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</si>
  <si>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</si>
  <si>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</si>
  <si>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</si>
  <si>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</si>
  <si>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</si>
  <si>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</si>
  <si>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</si>
  <si>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</si>
  <si>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</si>
  <si>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</si>
  <si>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</si>
  <si>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</si>
  <si>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</si>
  <si>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</si>
  <si>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</si>
  <si>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</si>
  <si>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</si>
  <si>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</si>
  <si>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</si>
  <si>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</si>
  <si>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</si>
  <si>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</si>
  <si>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</si>
  <si>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</si>
  <si>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</si>
  <si>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</si>
  <si>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</si>
  <si>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</si>
  <si>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</si>
  <si>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</si>
  <si>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</si>
  <si>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</si>
  <si>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</si>
  <si>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</si>
  <si>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</si>
  <si>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</si>
  <si>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</si>
  <si>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</si>
  <si>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</si>
  <si>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</si>
  <si>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</si>
  <si>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</si>
  <si>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</si>
  <si>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</si>
  <si>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</si>
  <si>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</si>
  <si>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</si>
  <si>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</si>
  <si>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</si>
  <si>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</si>
  <si>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</si>
  <si>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</si>
  <si>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</si>
  <si>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</si>
  <si>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</si>
  <si>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</si>
  <si>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</si>
  <si>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</si>
  <si>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</si>
  <si>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</si>
  <si>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</si>
  <si>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</si>
  <si>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</si>
  <si>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</si>
  <si>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</si>
  <si>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</si>
  <si>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</si>
  <si>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</si>
  <si>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</si>
  <si>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</si>
  <si>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</si>
  <si>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</si>
  <si>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</si>
  <si>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</si>
  <si>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</si>
  <si>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</si>
  <si>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</si>
  <si>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</si>
  <si>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</si>
  <si>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</si>
  <si>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</si>
  <si>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</si>
  <si>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</si>
  <si>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</si>
  <si>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</si>
  <si>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</si>
  <si>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</si>
  <si>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</si>
  <si>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</si>
  <si>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</si>
  <si>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</si>
  <si>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</si>
  <si>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</si>
  <si>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</si>
  <si>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</si>
  <si>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</si>
  <si>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</si>
  <si>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</si>
  <si>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</si>
  <si>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</si>
  <si>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</si>
  <si>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</si>
  <si>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</si>
  <si>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</si>
  <si>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</si>
  <si>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</si>
  <si>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</si>
  <si>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</si>
  <si>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</si>
  <si>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</si>
  <si>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</si>
  <si>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</si>
  <si>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</si>
  <si>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</si>
  <si>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</si>
  <si>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</si>
  <si>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</si>
  <si>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</si>
  <si>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</si>
  <si>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</si>
  <si>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</si>
  <si>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</si>
  <si>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</si>
  <si>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</si>
  <si>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</si>
  <si>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</si>
  <si>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</si>
  <si>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</si>
  <si>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</si>
  <si>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</si>
  <si>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</si>
  <si>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</si>
  <si>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</si>
  <si>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</si>
  <si>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</si>
  <si>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</si>
  <si>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</si>
  <si>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</si>
  <si>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</si>
  <si>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</si>
  <si>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</si>
  <si>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</si>
  <si>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</si>
  <si>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</si>
  <si>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</si>
  <si>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</si>
  <si>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</si>
  <si>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</si>
  <si>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</si>
  <si>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</si>
  <si>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</si>
  <si>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</si>
  <si>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</si>
  <si>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</si>
  <si>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</si>
  <si>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</si>
  <si>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</si>
  <si>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</si>
  <si>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</si>
  <si>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</si>
  <si>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</si>
  <si>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</si>
  <si>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</si>
  <si>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</si>
  <si>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</si>
  <si>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</si>
  <si>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</si>
  <si>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</si>
  <si>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</si>
  <si>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</si>
  <si>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</si>
  <si>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</si>
  <si>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</si>
  <si>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</si>
  <si>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</si>
  <si>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</si>
  <si>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</si>
  <si>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</si>
  <si>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</si>
  <si>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</si>
  <si>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</si>
  <si>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</si>
  <si>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</si>
  <si>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</si>
  <si>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</si>
  <si>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</si>
  <si>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</si>
  <si>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</si>
  <si>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</si>
  <si>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</si>
  <si>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</si>
  <si>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</si>
  <si>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</si>
  <si>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</si>
  <si>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</si>
  <si>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</si>
  <si>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</si>
  <si>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</si>
  <si>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</si>
  <si>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</si>
  <si>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</si>
  <si>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</si>
  <si>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</si>
  <si>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</si>
  <si>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</si>
  <si>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</si>
  <si>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</si>
  <si>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</si>
  <si>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</si>
  <si>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</si>
  <si>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</si>
  <si>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</si>
  <si>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</si>
  <si>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</si>
  <si>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</si>
  <si>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</si>
  <si>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</si>
  <si>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</si>
  <si>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</si>
  <si>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</si>
  <si>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</si>
  <si>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</si>
  <si>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</si>
  <si>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</si>
  <si>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</si>
  <si>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</si>
  <si>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</si>
  <si>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</si>
  <si>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</si>
  <si>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</si>
  <si>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</si>
  <si>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</si>
  <si>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</si>
  <si>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</si>
  <si>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</si>
  <si>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</si>
  <si>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</si>
  <si>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</si>
  <si>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</si>
  <si>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</si>
  <si>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</si>
  <si>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</si>
  <si>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</si>
  <si>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</si>
  <si>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</si>
  <si>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</si>
  <si>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</si>
  <si>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</si>
  <si>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</si>
  <si>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</si>
  <si>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</si>
  <si>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</si>
  <si>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</si>
  <si>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</si>
  <si>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</si>
  <si>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</si>
  <si>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</si>
  <si>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</si>
  <si>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</si>
  <si>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</si>
  <si>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</si>
  <si>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</si>
  <si>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</si>
  <si>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</si>
  <si>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</si>
  <si>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</si>
  <si>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</si>
  <si>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</si>
  <si>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</si>
  <si>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</si>
  <si>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</si>
  <si>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</si>
  <si>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</si>
  <si>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</si>
  <si>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</si>
  <si>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</si>
  <si>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</si>
  <si>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</si>
  <si>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</si>
  <si>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</si>
  <si>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</si>
  <si>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</si>
  <si>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</si>
  <si>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</si>
  <si>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</si>
  <si>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</si>
  <si>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</si>
  <si>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</si>
  <si>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</si>
  <si>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</si>
  <si>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</si>
  <si>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</si>
  <si>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</si>
  <si>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</si>
  <si>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</si>
  <si>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</si>
  <si>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</si>
  <si>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</si>
  <si>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</si>
  <si>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</si>
  <si>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</si>
  <si>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</si>
  <si>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</si>
  <si>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</si>
  <si>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</si>
  <si>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</si>
  <si>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</si>
  <si>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</si>
  <si>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</si>
  <si>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</si>
  <si>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</si>
  <si>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</si>
  <si>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</si>
  <si>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</si>
  <si>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</si>
  <si>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</si>
  <si>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</si>
  <si>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</si>
  <si>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</si>
  <si>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</si>
  <si>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</si>
  <si>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</si>
  <si>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</si>
  <si>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</si>
  <si>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</si>
  <si>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</si>
  <si>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</si>
  <si>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</si>
  <si>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</si>
  <si>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</si>
  <si>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</si>
  <si>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</si>
  <si>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</si>
  <si>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</si>
  <si>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</si>
  <si>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</si>
  <si>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</si>
  <si>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</si>
  <si>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</si>
  <si>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</si>
  <si>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</si>
  <si>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</si>
  <si>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</si>
  <si>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</si>
  <si>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</si>
  <si>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</si>
  <si>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</si>
  <si>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</si>
  <si>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</si>
  <si>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</si>
  <si>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</si>
  <si>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</si>
  <si>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</si>
  <si>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</si>
  <si>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</si>
  <si>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</si>
  <si>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</si>
  <si>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</si>
  <si>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</si>
  <si>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</si>
  <si>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</si>
  <si>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</si>
  <si>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</si>
  <si>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</si>
  <si>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</si>
  <si>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</si>
  <si>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</si>
  <si>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</si>
  <si>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</si>
  <si>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</si>
  <si>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</si>
  <si>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</si>
  <si>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</si>
  <si>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</si>
  <si>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</si>
  <si>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</si>
  <si>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</si>
  <si>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</si>
  <si>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</si>
  <si>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</si>
  <si>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</si>
  <si>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</si>
  <si>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</si>
  <si>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</si>
  <si>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</si>
  <si>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</si>
  <si>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</si>
  <si>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</si>
  <si>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</si>
  <si>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</si>
  <si>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</si>
  <si>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</si>
  <si>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</si>
  <si>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</si>
  <si>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</si>
  <si>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</si>
  <si>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</si>
  <si>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</si>
  <si>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</si>
  <si>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</si>
  <si>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</si>
  <si>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</si>
  <si>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</si>
  <si>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</si>
  <si>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</si>
  <si>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</si>
  <si>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</si>
  <si>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</si>
  <si>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</si>
  <si>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</si>
  <si>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</si>
  <si>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</si>
  <si>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</si>
  <si>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</si>
  <si>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</si>
  <si>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</si>
  <si>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</si>
  <si>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</si>
  <si>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</si>
  <si>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</si>
  <si>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</si>
  <si>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</si>
  <si>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</si>
  <si>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</si>
  <si>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</si>
  <si>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</si>
  <si>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</si>
  <si>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</si>
  <si>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</si>
  <si>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</si>
  <si>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</si>
  <si>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</si>
  <si>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</si>
  <si>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</si>
  <si>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</si>
  <si>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</si>
  <si>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</si>
  <si>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</si>
  <si>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</si>
  <si>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</si>
  <si>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</si>
  <si>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</si>
  <si>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</si>
  <si>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</si>
  <si>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</si>
  <si>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</si>
  <si>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</si>
  <si>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</si>
  <si>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</si>
  <si>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</si>
  <si>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</si>
  <si>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</si>
  <si>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</si>
  <si>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</si>
  <si>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</si>
  <si>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</si>
  <si>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</si>
  <si>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</si>
  <si>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</si>
  <si>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</si>
  <si>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</si>
  <si>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</si>
  <si>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</si>
  <si>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</si>
  <si>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</si>
  <si>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</si>
  <si>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</si>
  <si>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</si>
  <si>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</si>
  <si>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</si>
  <si>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</si>
  <si>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</si>
  <si>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</si>
  <si>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</si>
  <si>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</si>
  <si>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</si>
  <si>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</si>
  <si>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</si>
  <si>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</si>
  <si>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</si>
  <si>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</si>
  <si>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</si>
  <si>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</si>
  <si>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</si>
  <si>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</si>
  <si>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</si>
  <si>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</si>
  <si>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</si>
  <si>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</si>
  <si>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</si>
  <si>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</si>
  <si>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</si>
  <si>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</si>
  <si>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</si>
  <si>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</si>
  <si>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</si>
  <si>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</si>
  <si>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</si>
  <si>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</si>
  <si>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</si>
  <si>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</si>
  <si>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</si>
  <si>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</si>
  <si>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</si>
  <si>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</si>
  <si>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</si>
  <si>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</si>
  <si>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</si>
  <si>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</si>
  <si>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</si>
  <si>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</si>
  <si>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</si>
  <si>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</si>
  <si>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</si>
  <si>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</si>
  <si>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</si>
  <si>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</si>
  <si>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</si>
  <si>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</si>
  <si>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</si>
  <si>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</si>
  <si>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</si>
  <si>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</si>
  <si>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</si>
  <si>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</si>
  <si>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</si>
  <si>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</si>
  <si>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</si>
  <si>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</si>
  <si>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</si>
  <si>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</si>
  <si>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</si>
  <si>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</si>
  <si>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</si>
  <si>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</si>
  <si>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</si>
  <si>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</si>
  <si>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</si>
  <si>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</si>
  <si>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</si>
  <si>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</si>
  <si>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</si>
  <si>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</si>
  <si>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</si>
  <si>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</si>
  <si>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</si>
  <si>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</si>
  <si>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</si>
  <si>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</si>
  <si>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</si>
  <si>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</si>
  <si>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</si>
  <si>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</si>
  <si>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</si>
  <si>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</si>
  <si>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</si>
  <si>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</si>
  <si>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</si>
  <si>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</si>
  <si>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</si>
  <si>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</si>
  <si>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</si>
  <si>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</si>
  <si>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</si>
  <si>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</si>
  <si>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</si>
  <si>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</si>
  <si>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</si>
  <si>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</si>
  <si>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</si>
  <si>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</si>
  <si>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</si>
  <si>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</si>
  <si>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</si>
  <si>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</si>
  <si>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</si>
  <si>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</si>
  <si>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</si>
  <si>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</si>
  <si>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</si>
  <si>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</si>
  <si>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</si>
  <si>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</si>
  <si>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</si>
  <si>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</si>
  <si>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</si>
  <si>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</si>
  <si>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</si>
  <si>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</si>
  <si>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</si>
  <si>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</si>
  <si>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</si>
  <si>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</si>
  <si>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</si>
  <si>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</si>
  <si>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</si>
  <si>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</si>
  <si>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</si>
  <si>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</si>
  <si>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</si>
  <si>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</si>
  <si>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</si>
  <si>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</si>
  <si>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</si>
  <si>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</si>
  <si>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</si>
  <si>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</si>
  <si>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</si>
  <si>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</si>
  <si>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</si>
  <si>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</si>
  <si>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</si>
  <si>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</si>
  <si>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</si>
  <si>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</si>
  <si>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</si>
  <si>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</si>
  <si>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</si>
  <si>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</si>
  <si>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</si>
  <si>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</si>
  <si>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</si>
  <si>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</si>
  <si>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</si>
  <si>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</si>
  <si>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</si>
  <si>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</si>
  <si>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</si>
  <si>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</si>
  <si>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</si>
  <si>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</si>
  <si>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</si>
  <si>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</si>
  <si>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</si>
  <si>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</si>
  <si>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</si>
  <si>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</si>
  <si>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</si>
  <si>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</si>
  <si>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</si>
  <si>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</si>
  <si>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</si>
  <si>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</si>
  <si>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</si>
  <si>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</si>
  <si>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</si>
  <si>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</si>
  <si>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</si>
  <si>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</si>
  <si>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</si>
  <si>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</si>
  <si>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</si>
  <si>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</si>
  <si>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</si>
  <si>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</si>
  <si>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</si>
  <si>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</si>
  <si>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</si>
  <si>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</si>
  <si>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</si>
  <si>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</si>
  <si>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</si>
  <si>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</si>
  <si>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</si>
  <si>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</si>
  <si>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</si>
  <si>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</si>
  <si>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</si>
  <si>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</si>
  <si>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</si>
  <si>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</si>
  <si>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</si>
  <si>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</si>
  <si>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</si>
  <si>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</si>
  <si>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</si>
  <si>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</si>
  <si>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</si>
  <si>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</si>
  <si>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</si>
  <si>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</si>
  <si>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</si>
  <si>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</si>
  <si>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</si>
  <si>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</si>
  <si>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</si>
  <si>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</si>
  <si>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</si>
  <si>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</si>
  <si>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</si>
  <si>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</si>
  <si>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</si>
  <si>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</si>
  <si>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</si>
  <si>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</si>
  <si>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</si>
  <si>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</si>
  <si>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</si>
  <si>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</si>
  <si>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</si>
  <si>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</si>
  <si>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</si>
  <si>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</si>
  <si>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</si>
  <si>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</si>
  <si>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</si>
  <si>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</si>
  <si>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</si>
  <si>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</si>
  <si>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</si>
  <si>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</si>
  <si>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</si>
  <si>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</si>
  <si>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</si>
  <si>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</si>
  <si>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</si>
  <si>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</si>
  <si>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</si>
  <si>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</si>
  <si>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</si>
  <si>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</si>
  <si>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</si>
  <si>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</si>
  <si>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</si>
  <si>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</si>
  <si>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</si>
  <si>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</si>
  <si>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</si>
  <si>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</si>
  <si>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</si>
  <si>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</si>
  <si>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</si>
  <si>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</si>
  <si>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</si>
  <si>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</si>
  <si>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</si>
  <si>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</si>
  <si>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</si>
  <si>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</si>
  <si>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</si>
  <si>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</si>
  <si>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</si>
  <si>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</si>
  <si>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</si>
  <si>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</si>
  <si>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</si>
  <si>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</si>
  <si>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</si>
  <si>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</si>
  <si>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</si>
  <si>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</si>
  <si>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</si>
  <si>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</si>
  <si>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</si>
  <si>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</si>
  <si>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</si>
  <si>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</si>
  <si>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</si>
  <si>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</si>
  <si>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</si>
  <si>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</si>
  <si>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</si>
  <si>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</si>
  <si>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</si>
  <si>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</si>
  <si>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</si>
  <si>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</si>
  <si>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</si>
  <si>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</si>
  <si>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</si>
  <si>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</si>
  <si>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</si>
  <si>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</si>
  <si>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</si>
  <si>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</si>
  <si>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</si>
  <si>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</si>
  <si>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</si>
  <si>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</si>
  <si>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</si>
  <si>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</si>
  <si>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</si>
  <si>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</si>
  <si>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</si>
  <si>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</si>
  <si>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</si>
  <si>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</si>
  <si>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</si>
  <si>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</si>
  <si>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</si>
  <si>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</si>
  <si>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</si>
  <si>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</si>
  <si>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</si>
  <si>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</si>
  <si>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</si>
  <si>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</si>
  <si>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</si>
  <si>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</si>
  <si>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</si>
  <si>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</si>
  <si>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</si>
  <si>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</si>
  <si>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</si>
  <si>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</si>
  <si>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</si>
  <si>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</si>
  <si>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</si>
  <si>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</si>
  <si>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</si>
  <si>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</si>
  <si>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</si>
  <si>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</si>
  <si>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</si>
  <si>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</si>
  <si>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</si>
  <si>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</si>
  <si>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</si>
  <si>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</si>
  <si>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</si>
  <si>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</si>
  <si>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</si>
  <si>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</si>
  <si>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</si>
  <si>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</si>
  <si>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</si>
  <si>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</si>
  <si>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</si>
  <si>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</si>
  <si>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</si>
  <si>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</si>
  <si>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</si>
  <si>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</si>
  <si>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</si>
  <si>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</si>
  <si>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</si>
  <si>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</si>
  <si>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</si>
  <si>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</si>
  <si>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</si>
  <si>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</si>
  <si>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</si>
  <si>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</si>
  <si>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</si>
  <si>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</si>
  <si>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</si>
  <si>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</si>
  <si>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</si>
  <si>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</si>
  <si>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</si>
  <si>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</si>
  <si>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</si>
  <si>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</si>
  <si>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</si>
  <si>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</si>
  <si>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</si>
  <si>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</si>
  <si>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</si>
  <si>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</si>
  <si>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</si>
  <si>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</si>
  <si>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</si>
  <si>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</si>
  <si>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</si>
  <si>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</si>
  <si>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</si>
  <si>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</si>
  <si>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</si>
  <si>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</si>
  <si>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</si>
  <si>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</si>
  <si>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</si>
  <si>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</si>
  <si>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</si>
  <si>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</si>
  <si>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</si>
  <si>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</si>
  <si>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</si>
  <si>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</si>
  <si>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</si>
  <si>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</si>
  <si>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</si>
  <si>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</si>
  <si>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</si>
  <si>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</si>
  <si>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</si>
  <si>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</si>
  <si>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</si>
  <si>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</si>
  <si>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</si>
  <si>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</si>
  <si>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</si>
  <si>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</si>
  <si>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</si>
  <si>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</si>
  <si>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</si>
  <si>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</si>
  <si>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</si>
  <si>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</si>
  <si>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</si>
  <si>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</si>
  <si>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</si>
  <si>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</si>
  <si>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</si>
  <si>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</si>
  <si>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</si>
  <si>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</si>
  <si>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</si>
  <si>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</si>
  <si>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</si>
  <si>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</si>
  <si>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</si>
  <si>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</si>
  <si>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</si>
  <si>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</si>
  <si>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</si>
  <si>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</si>
  <si>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</si>
  <si>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</si>
  <si>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</si>
  <si>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</si>
  <si>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</si>
  <si>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</si>
  <si>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</si>
  <si>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</si>
  <si>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</si>
  <si>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</si>
  <si>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</si>
  <si>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</si>
  <si>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</si>
  <si>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</si>
  <si>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</si>
  <si>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</si>
  <si>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</si>
  <si>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</si>
  <si>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</si>
  <si>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</si>
  <si>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</si>
  <si>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</si>
  <si>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</si>
  <si>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</si>
  <si>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</si>
  <si>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</si>
  <si>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</si>
  <si>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</si>
  <si>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</si>
  <si>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</si>
  <si>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</si>
  <si>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</si>
  <si>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</si>
  <si>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</si>
  <si>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</si>
  <si>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</si>
  <si>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</si>
  <si>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</si>
  <si>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</si>
  <si>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</si>
  <si>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</si>
  <si>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</si>
  <si>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</si>
  <si>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</si>
  <si>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</si>
  <si>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</si>
  <si>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</si>
  <si>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</si>
  <si>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</si>
  <si>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</si>
  <si>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</si>
  <si>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</si>
  <si>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</si>
  <si>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</si>
  <si>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</si>
  <si>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</si>
  <si>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</si>
  <si>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</si>
  <si>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</si>
  <si>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</si>
  <si>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</si>
  <si>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</si>
  <si>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</si>
  <si>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</si>
  <si>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</si>
  <si>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</si>
  <si>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</si>
  <si>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</si>
  <si>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</si>
  <si>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</si>
  <si>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</si>
  <si>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</si>
  <si>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</si>
  <si>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</si>
  <si>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</si>
  <si>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</si>
  <si>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</si>
  <si>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</si>
  <si>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</si>
  <si>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</si>
  <si>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</si>
  <si>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</si>
  <si>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</si>
  <si>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</si>
  <si>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</si>
  <si>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</si>
  <si>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</si>
  <si>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</si>
  <si>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</si>
  <si>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</si>
  <si>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</si>
  <si>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</si>
  <si>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</si>
  <si>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</si>
  <si>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</si>
  <si>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</si>
  <si>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</si>
  <si>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</si>
  <si>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</si>
  <si>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</si>
  <si>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</si>
  <si>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</si>
  <si>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</si>
  <si>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</si>
  <si>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</si>
  <si>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</si>
  <si>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</si>
  <si>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</si>
  <si>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</si>
  <si>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</si>
  <si>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</si>
  <si>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</si>
  <si>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</si>
  <si>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</si>
  <si>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</si>
  <si>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</si>
  <si>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</si>
  <si>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</si>
  <si>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</si>
  <si>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</si>
  <si>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</si>
  <si>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</si>
  <si>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</si>
  <si>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</si>
  <si>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</si>
  <si>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</si>
  <si>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</si>
  <si>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</si>
  <si>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</si>
  <si>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</si>
  <si>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</si>
  <si>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</si>
  <si>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</si>
  <si>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</si>
  <si>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</si>
  <si>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</si>
  <si>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</si>
  <si>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</si>
  <si>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</si>
  <si>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</si>
  <si>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</si>
  <si>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</si>
  <si>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</si>
  <si>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</si>
  <si>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</si>
  <si>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</si>
  <si>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</si>
  <si>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</si>
  <si>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</si>
  <si>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</si>
  <si>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</si>
  <si>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</si>
  <si>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</si>
  <si>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</si>
  <si>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</si>
  <si>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</si>
  <si>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</si>
  <si>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</si>
  <si>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</si>
  <si>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</si>
  <si>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</si>
  <si>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</si>
  <si>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</si>
  <si>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</si>
  <si>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</si>
  <si>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</si>
  <si>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</si>
  <si>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</si>
  <si>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</si>
  <si>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</si>
  <si>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</si>
  <si>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</si>
  <si>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</si>
  <si>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</si>
  <si>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</si>
  <si>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</si>
  <si>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</si>
  <si>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</si>
  <si>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</si>
  <si>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</si>
  <si>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</si>
  <si>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</si>
  <si>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</si>
  <si>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</si>
  <si>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</si>
  <si>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</si>
  <si>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</si>
  <si>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</si>
  <si>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</si>
  <si>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</si>
  <si>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</si>
  <si>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</si>
  <si>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</si>
  <si>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</si>
  <si>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</si>
  <si>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</si>
  <si>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</si>
  <si>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</si>
  <si>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</si>
  <si>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</si>
  <si>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</si>
  <si>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</si>
  <si>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</si>
  <si>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</si>
  <si>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</si>
  <si>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</si>
  <si>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</si>
  <si>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</si>
  <si>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</si>
  <si>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</si>
  <si>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</si>
  <si>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</si>
  <si>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</si>
  <si>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</si>
  <si>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</si>
  <si>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</si>
  <si>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</si>
  <si>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</si>
  <si>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</si>
  <si>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</si>
  <si>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</si>
  <si>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</si>
  <si>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</si>
  <si>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</si>
  <si>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</si>
  <si>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</si>
  <si>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</si>
  <si>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</si>
  <si>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</si>
  <si>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</si>
  <si>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</si>
  <si>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</si>
  <si>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</si>
  <si>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</si>
  <si>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</si>
  <si>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</si>
  <si>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</si>
  <si>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</si>
  <si>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</si>
  <si>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</si>
  <si>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</si>
  <si>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</si>
  <si>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</si>
  <si>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</si>
  <si>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</si>
  <si>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</si>
  <si>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</si>
  <si>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</si>
  <si>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</si>
  <si>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</si>
  <si>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</si>
  <si>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</si>
  <si>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</si>
  <si>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</si>
  <si>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</si>
  <si>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</si>
  <si>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</si>
  <si>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</si>
  <si>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</si>
  <si>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</si>
  <si>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</si>
  <si>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</si>
  <si>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</si>
  <si>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</si>
  <si>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</si>
  <si>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</si>
  <si>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</si>
  <si>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</si>
  <si>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</si>
  <si>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</si>
  <si>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</si>
  <si>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</si>
  <si>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</si>
  <si>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</si>
  <si>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</si>
  <si>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</si>
  <si>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</si>
  <si>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</si>
  <si>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</si>
  <si>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</si>
  <si>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</si>
  <si>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</si>
  <si>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</si>
  <si>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</si>
  <si>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</si>
  <si>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</si>
  <si>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</si>
  <si>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</si>
  <si>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</si>
  <si>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</si>
  <si>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</si>
  <si>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</si>
  <si>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</si>
  <si>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</si>
  <si>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</si>
  <si>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</si>
  <si>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</si>
  <si>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</si>
  <si>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</si>
  <si>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</si>
  <si>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</si>
  <si>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</si>
  <si>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</si>
  <si>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</si>
  <si>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</si>
  <si>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</si>
  <si>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</si>
  <si>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</si>
  <si>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</si>
  <si>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</si>
  <si>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</si>
  <si>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</si>
  <si>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</si>
  <si>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</si>
  <si>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</si>
  <si>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</si>
  <si>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</si>
  <si>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</si>
  <si>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</si>
  <si>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</si>
  <si>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</si>
  <si>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</si>
  <si>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</si>
  <si>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</si>
  <si>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</si>
  <si>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</si>
  <si>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</si>
  <si>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</si>
  <si>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</si>
  <si>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</si>
  <si>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</si>
  <si>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</si>
  <si>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</si>
  <si>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</si>
  <si>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</si>
  <si>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</si>
  <si>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</si>
  <si>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</si>
  <si>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</si>
  <si>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</si>
  <si>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</si>
  <si>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</si>
  <si>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</si>
  <si>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</si>
  <si>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</si>
  <si>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</si>
  <si>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</si>
  <si>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</si>
  <si>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</si>
  <si>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</si>
  <si>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</si>
  <si>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</si>
  <si>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</si>
  <si>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</si>
  <si>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</si>
  <si>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</si>
  <si>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</si>
  <si>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</si>
  <si>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</si>
  <si>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</si>
  <si>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</si>
  <si>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</si>
  <si>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</si>
  <si>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</si>
  <si>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</si>
  <si>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</si>
  <si>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</si>
  <si>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</si>
  <si>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</si>
  <si>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</si>
  <si>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</si>
  <si>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</si>
  <si>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</si>
  <si>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</si>
  <si>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</si>
  <si>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</si>
  <si>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</si>
  <si>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</si>
  <si>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</si>
  <si>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</si>
  <si>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</si>
  <si>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</si>
  <si>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</si>
  <si>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</si>
  <si>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</si>
  <si>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</si>
  <si>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</si>
  <si>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</si>
  <si>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</si>
  <si>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</si>
  <si>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</si>
  <si>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</si>
  <si>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</si>
  <si>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</si>
  <si>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</si>
  <si>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</si>
  <si>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</si>
  <si>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</si>
  <si>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</si>
  <si>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</si>
  <si>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</si>
  <si>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</si>
  <si>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</si>
  <si>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</si>
  <si>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</si>
  <si>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</si>
  <si>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</si>
  <si>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</si>
  <si>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</si>
  <si>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</si>
  <si>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</si>
  <si>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</si>
  <si>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</si>
  <si>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</si>
  <si>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</si>
  <si>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</si>
  <si>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</si>
  <si>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</si>
  <si>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</si>
  <si>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</si>
  <si>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</si>
  <si>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</si>
  <si>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</si>
  <si>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</si>
  <si>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</si>
  <si>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</si>
  <si>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</si>
  <si>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</si>
  <si>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</si>
  <si>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</si>
  <si>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</si>
  <si>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</si>
  <si>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</si>
  <si>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</si>
  <si>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</si>
  <si>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</si>
  <si>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</si>
  <si>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</si>
  <si>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</si>
  <si>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</si>
  <si>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</si>
  <si>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</si>
  <si>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</si>
  <si>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</si>
  <si>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</si>
  <si>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</si>
  <si>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</si>
  <si>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</si>
  <si>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</si>
  <si>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</si>
  <si>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</si>
  <si>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</si>
  <si>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</si>
  <si>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</si>
  <si>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</si>
  <si>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</si>
  <si>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</si>
  <si>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</si>
  <si>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</si>
  <si>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</si>
  <si>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</si>
  <si>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</si>
  <si>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</si>
  <si>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</si>
  <si>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</si>
  <si>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</si>
  <si>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</si>
  <si>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</si>
  <si>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</si>
  <si>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</si>
  <si>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</si>
  <si>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</si>
  <si>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</si>
  <si>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</si>
  <si>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</si>
  <si>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</si>
  <si>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</si>
  <si>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</si>
  <si>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</si>
  <si>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</si>
  <si>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</si>
  <si>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</si>
  <si>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</si>
  <si>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</si>
  <si>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</si>
  <si>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</si>
  <si>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</si>
  <si>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</si>
  <si>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</si>
  <si>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</si>
  <si>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</si>
  <si>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</si>
  <si>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</si>
  <si>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</si>
  <si>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</si>
  <si>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</si>
  <si>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</si>
  <si>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</si>
  <si>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</si>
  <si>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</si>
  <si>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</si>
  <si>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</si>
  <si>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</si>
  <si>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</si>
  <si>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</si>
  <si>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</si>
  <si>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</si>
  <si>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</si>
  <si>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</si>
  <si>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</si>
  <si>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</si>
  <si>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</si>
  <si>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</si>
  <si>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</si>
  <si>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</si>
  <si>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</si>
  <si>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</si>
  <si>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</si>
  <si>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</si>
  <si>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</si>
  <si>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</si>
  <si>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</si>
  <si>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</si>
  <si>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</si>
  <si>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</si>
  <si>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</si>
  <si>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</si>
  <si>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</si>
  <si>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</si>
  <si>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</si>
  <si>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</si>
  <si>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</si>
  <si>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</si>
  <si>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</si>
  <si>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</si>
  <si>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</si>
  <si>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</si>
  <si>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</si>
  <si>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</si>
  <si>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</si>
  <si>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</si>
  <si>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</si>
  <si>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</si>
  <si>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</si>
  <si>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</si>
  <si>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</si>
  <si>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</si>
  <si>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</si>
  <si>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</si>
  <si>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</si>
  <si>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</si>
  <si>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</si>
  <si>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</si>
  <si>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</si>
  <si>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</si>
  <si>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</si>
  <si>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</si>
  <si>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</si>
  <si>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</si>
  <si>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</si>
  <si>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</si>
  <si>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</si>
  <si>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</si>
  <si>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</si>
  <si>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</si>
  <si>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</si>
  <si>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</si>
  <si>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</si>
  <si>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</si>
  <si>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</si>
  <si>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</si>
  <si>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</si>
  <si>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</si>
  <si>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</si>
  <si>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</si>
  <si>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</si>
  <si>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</si>
  <si>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</si>
  <si>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</si>
  <si>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</si>
  <si>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</si>
  <si>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</si>
  <si>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</si>
  <si>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</si>
  <si>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</si>
  <si>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</si>
  <si>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</si>
  <si>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</si>
  <si>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</si>
  <si>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</si>
  <si>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</si>
  <si>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</si>
  <si>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</si>
  <si>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</si>
  <si>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</si>
  <si>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</si>
  <si>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</si>
  <si>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</si>
  <si>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</si>
  <si>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</si>
  <si>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</si>
  <si>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</si>
  <si>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</si>
  <si>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</si>
  <si>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</si>
  <si>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</si>
  <si>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</si>
  <si>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</si>
  <si>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</si>
  <si>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</si>
  <si>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</si>
  <si>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</si>
  <si>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</si>
  <si>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</si>
  <si>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</si>
  <si>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</si>
  <si>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</si>
  <si>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</si>
  <si>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</si>
  <si>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</si>
  <si>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</si>
  <si>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</si>
  <si>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</si>
  <si>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</si>
  <si>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</si>
  <si>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</si>
  <si>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</si>
  <si>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</si>
  <si>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</si>
  <si>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</si>
  <si>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</si>
  <si>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</si>
  <si>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</si>
  <si>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</si>
  <si>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</si>
  <si>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</si>
  <si>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</si>
  <si>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</si>
  <si>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</si>
  <si>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</si>
  <si>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</si>
  <si>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</si>
  <si>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</si>
  <si>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</si>
  <si>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</si>
  <si>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</si>
  <si>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</si>
  <si>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</si>
  <si>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</si>
  <si>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</si>
  <si>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</si>
  <si>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</si>
  <si>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</si>
  <si>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</si>
  <si>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</si>
  <si>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</si>
  <si>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</si>
  <si>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</si>
  <si>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</si>
  <si>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</si>
  <si>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</si>
  <si>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</si>
  <si>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</si>
  <si>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</si>
  <si>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</si>
  <si>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</si>
  <si>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</si>
  <si>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</si>
  <si>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</si>
  <si>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</si>
  <si>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</si>
  <si>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</si>
  <si>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</si>
  <si>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</si>
  <si>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</si>
  <si>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</si>
  <si>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</si>
  <si>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</si>
  <si>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</si>
  <si>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</si>
  <si>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</si>
  <si>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</si>
  <si>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</si>
  <si>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</si>
  <si>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</si>
  <si>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</si>
  <si>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</si>
  <si>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</si>
  <si>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</si>
  <si>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</si>
  <si>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</si>
  <si>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</si>
  <si>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</si>
  <si>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</si>
  <si>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</si>
  <si>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</si>
  <si>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</si>
  <si>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</si>
  <si>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</si>
  <si>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</si>
  <si>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</si>
  <si>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</si>
  <si>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</si>
  <si>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</si>
  <si>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</si>
  <si>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</si>
  <si>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</si>
  <si>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</si>
  <si>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</si>
  <si>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</si>
  <si>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</si>
  <si>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</si>
  <si>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</si>
  <si>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</si>
  <si>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</si>
  <si>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</si>
  <si>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</si>
  <si>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</si>
  <si>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</si>
  <si>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</si>
  <si>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</si>
  <si>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</si>
  <si>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</si>
  <si>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</si>
  <si>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</si>
  <si>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</si>
  <si>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</si>
  <si>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</si>
  <si>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</si>
  <si>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</si>
  <si>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</si>
  <si>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</si>
  <si>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</si>
  <si>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</si>
  <si>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</si>
  <si>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</si>
  <si>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</si>
  <si>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</si>
  <si>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</si>
  <si>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</si>
  <si>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</si>
  <si>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</si>
  <si>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</si>
  <si>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</si>
  <si>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</si>
  <si>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</si>
  <si>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</si>
  <si>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</si>
  <si>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</si>
  <si>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</si>
  <si>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</si>
  <si>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</si>
  <si>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</si>
  <si>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</si>
  <si>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</si>
  <si>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</si>
  <si>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</si>
  <si>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</si>
  <si>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</si>
  <si>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</si>
  <si>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</si>
  <si>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</si>
  <si>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</si>
  <si>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</si>
  <si>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</si>
  <si>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</si>
  <si>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</si>
  <si>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</si>
  <si>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</si>
  <si>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</si>
  <si>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</si>
  <si>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</si>
  <si>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</si>
  <si>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</si>
  <si>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</si>
  <si>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</si>
  <si>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</si>
  <si>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</si>
  <si>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</si>
  <si>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</si>
  <si>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</si>
  <si>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</si>
  <si>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</si>
  <si>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</si>
  <si>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</si>
  <si>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</si>
  <si>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</si>
  <si>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</si>
  <si>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</si>
  <si>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</si>
  <si>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</si>
  <si>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</si>
  <si>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</si>
  <si>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</si>
  <si>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</si>
  <si>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</si>
  <si>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</si>
  <si>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</si>
  <si>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</si>
  <si>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</si>
  <si>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</si>
  <si>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</si>
  <si>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</si>
  <si>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</si>
  <si>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</si>
  <si>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</si>
  <si>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</si>
  <si>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</si>
  <si>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</si>
  <si>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</si>
  <si>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</si>
  <si>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</si>
  <si>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</si>
  <si>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</si>
  <si>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</si>
  <si>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</si>
  <si>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</si>
  <si>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</si>
  <si>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</si>
  <si>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</si>
  <si>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</si>
  <si>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</si>
  <si>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</si>
  <si>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</si>
  <si>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</si>
  <si>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</si>
  <si>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</si>
  <si>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</si>
  <si>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</si>
  <si>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</si>
  <si>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</si>
  <si>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</si>
  <si>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</si>
  <si>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</si>
  <si>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</si>
  <si>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</si>
  <si>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</si>
  <si>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</si>
  <si>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</si>
  <si>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</si>
  <si>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</si>
  <si>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</si>
  <si>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</si>
  <si>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</si>
  <si>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</si>
  <si>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</si>
  <si>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</si>
  <si>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</si>
  <si>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</si>
  <si>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</si>
  <si>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</si>
  <si>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</si>
  <si>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</si>
  <si>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</si>
  <si>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</si>
  <si>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</si>
  <si>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</si>
  <si>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</si>
  <si>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</si>
  <si>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</si>
  <si>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</si>
  <si>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</si>
  <si>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</si>
  <si>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</si>
  <si>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</si>
  <si>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</si>
  <si>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</si>
  <si>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</si>
  <si>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</si>
  <si>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</si>
  <si>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</si>
  <si>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</si>
  <si>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</si>
  <si>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</si>
  <si>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</si>
  <si>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</si>
  <si>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</si>
  <si>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</si>
  <si>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</si>
  <si>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</si>
  <si>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</si>
  <si>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</si>
  <si>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</si>
  <si>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</si>
  <si>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</si>
  <si>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</si>
  <si>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</si>
  <si>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</si>
  <si>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</si>
  <si>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</si>
  <si>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</si>
  <si>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</si>
  <si>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</si>
  <si>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</si>
  <si>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</si>
  <si>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</si>
  <si>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</si>
  <si>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</si>
  <si>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</si>
  <si>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</si>
  <si>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</si>
  <si>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</si>
  <si>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</si>
  <si>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</si>
  <si>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</si>
  <si>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</si>
  <si>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</si>
  <si>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</si>
  <si>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</si>
  <si>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</si>
  <si>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</si>
  <si>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</si>
  <si>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</si>
  <si>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</si>
  <si>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</si>
  <si>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</si>
  <si>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</si>
  <si>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</si>
  <si>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</si>
  <si>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</si>
  <si>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</si>
  <si>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</si>
  <si>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</si>
  <si>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</si>
  <si>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</si>
  <si>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</si>
  <si>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</si>
  <si>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</si>
  <si>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</si>
  <si>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</si>
  <si>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</si>
  <si>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</si>
  <si>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</si>
  <si>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</si>
  <si>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</si>
  <si>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</si>
  <si>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</si>
  <si>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</si>
  <si>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</si>
  <si>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</si>
  <si>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</si>
  <si>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</si>
  <si>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</si>
  <si>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</si>
  <si>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</si>
  <si>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</si>
  <si>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</si>
  <si>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</si>
  <si>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</si>
  <si>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</si>
  <si>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</si>
  <si>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</si>
  <si>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</si>
  <si>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</si>
  <si>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</si>
  <si>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</si>
  <si>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</si>
  <si>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</si>
  <si>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</si>
  <si>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</si>
  <si>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</si>
  <si>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</si>
  <si>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</si>
  <si>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</si>
  <si>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</si>
  <si>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</si>
  <si>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</si>
  <si>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</si>
  <si>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</si>
  <si>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</si>
  <si>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</si>
  <si>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</si>
  <si>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</si>
  <si>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</si>
  <si>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</si>
  <si>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</si>
  <si>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</si>
  <si>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</si>
  <si>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</si>
  <si>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</si>
  <si>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</si>
  <si>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</si>
  <si>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</si>
  <si>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</si>
  <si>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</si>
  <si>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</si>
  <si>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</si>
  <si>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</si>
  <si>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</si>
  <si>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</si>
  <si>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</si>
  <si>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</si>
  <si>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</si>
  <si>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</si>
  <si>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</si>
  <si>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</si>
  <si>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</si>
  <si>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</si>
  <si>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</si>
  <si>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</si>
  <si>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</si>
  <si>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</si>
  <si>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</si>
  <si>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</si>
  <si>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</si>
  <si>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</si>
  <si>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</si>
  <si>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</si>
  <si>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</si>
  <si>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</si>
  <si>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</si>
  <si>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</si>
  <si>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</si>
  <si>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</si>
  <si>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</si>
  <si>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</si>
  <si>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</si>
  <si>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</si>
  <si>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</si>
  <si>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</si>
  <si>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</si>
  <si>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</si>
  <si>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</si>
  <si>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</si>
  <si>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</si>
  <si>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</si>
  <si>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</si>
  <si>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</si>
  <si>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</si>
  <si>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</si>
  <si>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</si>
  <si>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</si>
  <si>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</si>
  <si>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</si>
  <si>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</si>
  <si>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</si>
  <si>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</si>
  <si>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</si>
  <si>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</si>
  <si>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</si>
  <si>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</si>
  <si>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</si>
  <si>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</si>
  <si>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</si>
  <si>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</si>
  <si>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</si>
  <si>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</si>
  <si>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</si>
  <si>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</si>
  <si>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</si>
  <si>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</si>
  <si>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</si>
  <si>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</si>
  <si>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</si>
  <si>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</si>
  <si>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</si>
  <si>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</si>
  <si>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</si>
  <si>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</si>
  <si>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</si>
  <si>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</si>
  <si>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</si>
  <si>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</si>
  <si>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</si>
  <si>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</si>
  <si>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</si>
  <si>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</si>
  <si>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</si>
  <si>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</si>
  <si>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</si>
  <si>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</si>
  <si>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</si>
  <si>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</si>
  <si>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</si>
  <si>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</si>
  <si>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</si>
  <si>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</si>
  <si>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</si>
  <si>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</si>
  <si>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</si>
  <si>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</si>
  <si>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</si>
  <si>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</si>
  <si>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</si>
  <si>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</si>
  <si>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</si>
  <si>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</si>
  <si>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</si>
  <si>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</si>
  <si>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</si>
  <si>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</si>
  <si>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</si>
  <si>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</si>
  <si>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</si>
  <si>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</si>
  <si>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</si>
  <si>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</si>
  <si>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</si>
  <si>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</si>
  <si>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</si>
  <si>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</si>
  <si>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</si>
  <si>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</si>
  <si>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</si>
  <si>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</si>
  <si>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</si>
  <si>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</si>
  <si>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</si>
  <si>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</si>
  <si>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</si>
  <si>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</si>
  <si>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</si>
  <si>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</si>
  <si>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</si>
  <si>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</si>
  <si>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</si>
  <si>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</si>
  <si>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</si>
  <si>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</si>
  <si>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</si>
  <si>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</si>
  <si>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</si>
  <si>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</si>
  <si>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</si>
  <si>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</si>
  <si>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</si>
  <si>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</si>
  <si>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</si>
  <si>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</si>
  <si>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</si>
  <si>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</si>
  <si>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</si>
  <si>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</si>
  <si>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</si>
  <si>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</si>
  <si>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</si>
  <si>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</si>
  <si>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</si>
  <si>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</si>
  <si>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</si>
  <si>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</si>
  <si>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</si>
  <si>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</si>
  <si>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</si>
  <si>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</si>
  <si>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</si>
  <si>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</si>
  <si>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</si>
  <si>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</si>
  <si>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</si>
  <si>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</si>
  <si>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</si>
  <si>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</si>
  <si>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</si>
  <si>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</si>
  <si>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</si>
  <si>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</si>
  <si>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</si>
  <si>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</si>
  <si>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</si>
  <si>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</si>
  <si>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</si>
  <si>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</si>
  <si>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</si>
  <si>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</si>
  <si>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</si>
  <si>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</si>
  <si>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</si>
  <si>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</si>
  <si>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</si>
  <si>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</si>
  <si>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</si>
  <si>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</si>
  <si>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</si>
  <si>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</si>
  <si>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</si>
  <si>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</si>
  <si>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</si>
  <si>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</si>
  <si>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</si>
  <si>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</si>
  <si>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</si>
  <si>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</si>
  <si>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</si>
  <si>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</si>
  <si>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</si>
  <si>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</si>
  <si>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</si>
  <si>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</si>
  <si>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</si>
  <si>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</si>
  <si>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</si>
  <si>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</si>
  <si>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</si>
  <si>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</si>
  <si>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</si>
  <si>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</si>
  <si>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</si>
  <si>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</si>
  <si>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</si>
  <si>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</si>
  <si>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</si>
  <si>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</si>
  <si>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</si>
  <si>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</si>
  <si>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</si>
  <si>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</si>
  <si>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</si>
  <si>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</si>
  <si>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</si>
  <si>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</si>
  <si>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</si>
  <si>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</si>
  <si>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</si>
  <si>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</si>
  <si>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</si>
  <si>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</si>
  <si>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</si>
  <si>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</si>
  <si>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</si>
  <si>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</si>
  <si>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</si>
  <si>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</si>
  <si>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</si>
  <si>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</si>
  <si>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</si>
  <si>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</si>
  <si>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</si>
  <si>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</si>
  <si>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</si>
  <si>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</si>
  <si>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</si>
  <si>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</si>
  <si>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</si>
  <si>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</si>
  <si>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</si>
  <si>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</si>
  <si>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</si>
  <si>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</si>
  <si>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</si>
  <si>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</si>
  <si>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</si>
  <si>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</si>
  <si>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</si>
  <si>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</si>
  <si>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</si>
  <si>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</si>
  <si>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</si>
  <si>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</si>
  <si>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</si>
  <si>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</si>
  <si>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</si>
  <si>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</si>
  <si>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</si>
  <si>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</si>
  <si>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</si>
  <si>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</si>
  <si>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</si>
  <si>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</si>
  <si>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</si>
  <si>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</si>
  <si>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</si>
  <si>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</si>
  <si>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</si>
  <si>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</si>
  <si>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</si>
  <si>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</si>
  <si>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</si>
  <si>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</si>
  <si>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</si>
  <si>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</si>
  <si>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</si>
  <si>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</si>
  <si>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</si>
  <si>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</si>
  <si>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</si>
  <si>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</si>
  <si>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</si>
  <si>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</si>
  <si>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</si>
  <si>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</si>
  <si>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</si>
  <si>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</si>
  <si>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</si>
  <si>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</si>
  <si>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</si>
  <si>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</si>
  <si>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</si>
  <si>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</si>
  <si>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</si>
  <si>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</si>
  <si>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</si>
  <si>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</si>
  <si>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</si>
  <si>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</si>
  <si>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</si>
  <si>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</si>
  <si>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</si>
  <si>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</si>
  <si>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</si>
  <si>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</si>
  <si>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</si>
  <si>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</si>
  <si>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</si>
  <si>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</si>
  <si>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</si>
  <si>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</si>
  <si>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</si>
  <si>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</si>
  <si>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</si>
  <si>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</si>
  <si>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</si>
  <si>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</si>
  <si>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</si>
  <si>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</si>
  <si>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</si>
  <si>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</si>
  <si>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</si>
  <si>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</si>
  <si>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</si>
  <si>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</si>
  <si>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</si>
  <si>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</si>
  <si>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</si>
  <si>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</si>
  <si>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</si>
  <si>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</si>
  <si>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</si>
  <si>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</si>
  <si>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</si>
  <si>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</si>
  <si>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</si>
  <si>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</si>
  <si>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</si>
  <si>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</si>
  <si>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</si>
  <si>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</si>
  <si>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</si>
  <si>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</si>
  <si>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</si>
  <si>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</si>
  <si>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</si>
  <si>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</si>
  <si>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</si>
  <si>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</si>
  <si>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</si>
  <si>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</si>
  <si>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</si>
  <si>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</si>
  <si>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</si>
  <si>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</si>
  <si>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</si>
  <si>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</si>
  <si>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</si>
  <si>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</si>
  <si>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</si>
  <si>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</si>
  <si>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</si>
  <si>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</si>
  <si>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</si>
  <si>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</si>
  <si>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</si>
  <si>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</si>
  <si>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</si>
  <si>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</si>
  <si>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</si>
  <si>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</si>
  <si>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</si>
  <si>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</si>
  <si>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</si>
  <si>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</si>
  <si>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</si>
  <si>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</si>
  <si>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</si>
  <si>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</si>
  <si>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</si>
  <si>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</si>
  <si>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</si>
  <si>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</si>
  <si>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</si>
  <si>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</si>
  <si>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</si>
  <si>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</si>
  <si>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</si>
  <si>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</si>
  <si>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</si>
  <si>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</si>
  <si>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</si>
  <si>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</si>
  <si>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</si>
  <si>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</si>
  <si>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</si>
  <si>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</si>
  <si>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</si>
  <si>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</si>
  <si>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</si>
  <si>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</si>
  <si>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</si>
  <si>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</si>
  <si>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</si>
  <si>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</si>
  <si>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</si>
  <si>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</si>
  <si>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</si>
  <si>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</si>
  <si>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</si>
  <si>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</si>
  <si>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</si>
  <si>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</si>
  <si>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</si>
  <si>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</si>
  <si>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</si>
  <si>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</si>
  <si>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</si>
  <si>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</si>
  <si>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</si>
  <si>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</si>
  <si>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</si>
  <si>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</si>
  <si>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</si>
  <si>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</si>
  <si>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</si>
  <si>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</si>
  <si>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</si>
  <si>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</si>
  <si>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</si>
  <si>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</si>
  <si>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</si>
  <si>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</si>
  <si>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</si>
  <si>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</si>
  <si>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</si>
  <si>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</si>
  <si>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</si>
  <si>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</si>
  <si>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</si>
  <si>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</si>
  <si>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</si>
  <si>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</si>
  <si>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</si>
  <si>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</si>
  <si>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</si>
  <si>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</si>
  <si>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</si>
  <si>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</si>
  <si>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</si>
  <si>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</si>
  <si>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</si>
  <si>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</si>
  <si>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</si>
  <si>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</si>
  <si>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</si>
  <si>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</si>
  <si>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</si>
  <si>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</si>
  <si>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</si>
  <si>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</si>
  <si>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</si>
  <si>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</si>
  <si>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</si>
  <si>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</si>
  <si>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</si>
  <si>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</si>
  <si>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</si>
  <si>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</si>
  <si>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</si>
  <si>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</si>
  <si>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</si>
  <si>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</si>
  <si>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</si>
  <si>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</si>
  <si>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</si>
  <si>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</si>
  <si>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</si>
  <si>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</si>
  <si>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</si>
  <si>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</si>
  <si>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</si>
  <si>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</si>
  <si>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</si>
  <si>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</si>
  <si>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</si>
  <si>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</si>
  <si>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</si>
  <si>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</si>
  <si>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</si>
  <si>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</si>
  <si>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</si>
  <si>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</si>
  <si>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</si>
  <si>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</si>
  <si>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</si>
  <si>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</si>
  <si>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</si>
  <si>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</si>
  <si>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</si>
  <si>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</si>
  <si>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</si>
  <si>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</si>
  <si>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</si>
  <si>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</si>
  <si>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</si>
  <si>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</si>
  <si>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</si>
  <si>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</si>
  <si>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</si>
  <si>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</si>
  <si>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</si>
  <si>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</si>
  <si>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</si>
  <si>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</si>
  <si>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</si>
  <si>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</si>
  <si>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</si>
  <si>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</si>
  <si>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</si>
  <si>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</si>
  <si>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</si>
  <si>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</si>
  <si>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</si>
  <si>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</si>
  <si>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</si>
  <si>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</si>
  <si>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</si>
  <si>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</si>
  <si>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</si>
  <si>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</si>
  <si>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</si>
  <si>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</si>
  <si>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</si>
  <si>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</si>
  <si>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</si>
  <si>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</si>
  <si>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</si>
  <si>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</si>
  <si>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</si>
  <si>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</si>
  <si>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</si>
  <si>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</si>
  <si>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</si>
  <si>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</si>
  <si>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</si>
  <si>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</si>
  <si>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</si>
  <si>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</si>
  <si>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</si>
  <si>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</si>
  <si>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</si>
  <si>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</si>
  <si>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</si>
  <si>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</si>
  <si>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</si>
  <si>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</si>
  <si>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</si>
  <si>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</si>
  <si>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</si>
  <si>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</si>
  <si>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</si>
  <si>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</si>
  <si>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</si>
  <si>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</si>
  <si>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</si>
  <si>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</si>
  <si>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</si>
  <si>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</si>
  <si>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</si>
  <si>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</si>
  <si>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</si>
  <si>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</si>
  <si>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</si>
  <si>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</si>
  <si>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</si>
  <si>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</si>
  <si>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</si>
  <si>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</si>
  <si>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</si>
  <si>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</si>
  <si>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</si>
  <si>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</si>
  <si>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</si>
  <si>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</si>
  <si>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</si>
  <si>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</si>
  <si>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</si>
  <si>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</si>
  <si>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</si>
  <si>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</si>
  <si>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</si>
  <si>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</si>
  <si>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</si>
  <si>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</si>
  <si>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</si>
  <si>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</si>
  <si>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</si>
  <si>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</si>
  <si>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</si>
  <si>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</si>
  <si>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</si>
  <si>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</si>
  <si>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</si>
  <si>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</si>
  <si>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</si>
  <si>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</si>
  <si>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</si>
  <si>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</si>
  <si>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</si>
  <si>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</si>
  <si>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</si>
  <si>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</si>
  <si>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</si>
  <si>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</si>
  <si>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</si>
  <si>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</si>
  <si>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</si>
  <si>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</si>
  <si>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</si>
  <si>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</si>
  <si>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</si>
  <si>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</si>
  <si>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</si>
  <si>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</si>
  <si>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</si>
  <si>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</si>
  <si>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</si>
  <si>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</si>
  <si>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</si>
  <si>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</si>
  <si>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</si>
  <si>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</si>
  <si>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</si>
  <si>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</si>
  <si>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</si>
  <si>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</si>
  <si>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</si>
  <si>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</si>
  <si>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</si>
  <si>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</si>
  <si>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</si>
  <si>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</si>
  <si>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</si>
  <si>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</si>
  <si>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</si>
  <si>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</si>
  <si>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</si>
  <si>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</si>
  <si>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</si>
  <si>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</si>
  <si>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</si>
  <si>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</si>
  <si>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</si>
  <si>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</si>
  <si>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</si>
  <si>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</si>
  <si>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</si>
  <si>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</si>
  <si>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</si>
  <si>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</si>
  <si>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</si>
  <si>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</si>
  <si>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</si>
  <si>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</si>
  <si>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</si>
  <si>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</si>
  <si>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</si>
  <si>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</si>
  <si>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</si>
  <si>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</si>
  <si>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</si>
  <si>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</si>
  <si>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</si>
  <si>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</si>
  <si>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</si>
  <si>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</si>
  <si>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</si>
  <si>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</si>
  <si>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</si>
  <si>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</si>
  <si>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</si>
  <si>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</si>
  <si>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</si>
  <si>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</si>
  <si>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</si>
  <si>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</si>
  <si>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</si>
  <si>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</si>
  <si>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</si>
  <si>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</si>
  <si>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</si>
  <si>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</si>
  <si>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</si>
  <si>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</si>
  <si>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</si>
  <si>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</si>
  <si>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</si>
  <si>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</si>
  <si>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</si>
  <si>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</si>
  <si>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</si>
  <si>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</si>
  <si>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</si>
  <si>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</si>
  <si>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</si>
  <si>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</si>
  <si>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</si>
  <si>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</si>
  <si>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</si>
  <si>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</si>
  <si>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</si>
  <si>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</si>
  <si>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</si>
  <si>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</si>
  <si>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</si>
  <si>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</si>
  <si>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</si>
  <si>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</si>
  <si>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</si>
  <si>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</si>
  <si>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</si>
  <si>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</si>
  <si>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</si>
  <si>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</si>
  <si>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</si>
  <si>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</si>
  <si>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</si>
  <si>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</si>
  <si>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</si>
  <si>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</si>
  <si>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</si>
  <si>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</si>
  <si>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</si>
  <si>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</si>
  <si>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</si>
  <si>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</si>
  <si>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</si>
  <si>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</si>
  <si>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</si>
  <si>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</si>
  <si>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</si>
  <si>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</si>
  <si>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</si>
  <si>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</si>
  <si>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</si>
  <si>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</si>
  <si>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</si>
  <si>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</si>
  <si>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</si>
  <si>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</si>
  <si>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</si>
  <si>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</si>
  <si>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</si>
  <si>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</si>
  <si>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</si>
  <si>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</si>
  <si>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</si>
  <si>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</si>
  <si>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</si>
  <si>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</si>
  <si>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</si>
  <si>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</si>
  <si>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</si>
  <si>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</si>
  <si>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</si>
  <si>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</si>
  <si>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</si>
  <si>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</si>
  <si>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</si>
  <si>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</si>
  <si>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</si>
  <si>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</si>
  <si>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</si>
  <si>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</si>
  <si>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</si>
  <si>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</si>
  <si>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</si>
  <si>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</si>
  <si>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</si>
  <si>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</si>
  <si>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</si>
  <si>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</si>
  <si>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</si>
  <si>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</si>
  <si>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</si>
  <si>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</si>
  <si>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</si>
  <si>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</si>
  <si>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</si>
  <si>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</si>
  <si>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</si>
  <si>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</si>
  <si>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</si>
  <si>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</si>
  <si>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</si>
  <si>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</si>
  <si>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</si>
  <si>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</si>
  <si>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</si>
  <si>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</si>
  <si>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</si>
  <si>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</si>
  <si>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</si>
  <si>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</si>
  <si>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</si>
  <si>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</si>
  <si>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</si>
  <si>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</si>
  <si>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</si>
  <si>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</si>
  <si>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</si>
  <si>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</si>
  <si>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</si>
  <si>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</si>
  <si>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</si>
  <si>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</si>
  <si>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</si>
  <si>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</si>
  <si>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</si>
  <si>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</si>
  <si>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</si>
  <si>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</si>
  <si>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</si>
  <si>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</si>
  <si>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</si>
  <si>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</si>
  <si>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</si>
  <si>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</si>
  <si>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</si>
  <si>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</si>
  <si>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</si>
  <si>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</si>
  <si>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</si>
  <si>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</si>
  <si>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</si>
  <si>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</si>
  <si>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</si>
  <si>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</si>
  <si>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</si>
  <si>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</si>
  <si>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</si>
  <si>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</si>
  <si>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</si>
  <si>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</si>
  <si>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</si>
  <si>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</si>
  <si>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</si>
  <si>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</si>
  <si>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</si>
  <si>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</si>
  <si>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</si>
  <si>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</si>
  <si>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</si>
  <si>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</si>
  <si>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</si>
  <si>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</si>
  <si>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</si>
  <si>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</si>
  <si>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</si>
  <si>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</si>
  <si>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</si>
  <si>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</si>
  <si>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</si>
  <si>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</si>
  <si>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</si>
  <si>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</si>
  <si>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</si>
  <si>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</si>
  <si>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</si>
  <si>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</si>
  <si>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</si>
  <si>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</si>
  <si>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</si>
  <si>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</si>
  <si>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</si>
  <si>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</si>
  <si>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</si>
  <si>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</si>
  <si>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</si>
  <si>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</si>
  <si>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</si>
  <si>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</si>
  <si>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</si>
  <si>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</si>
  <si>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</si>
  <si>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</si>
  <si>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</si>
  <si>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</si>
  <si>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</si>
  <si>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</si>
  <si>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</si>
  <si>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</si>
  <si>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</si>
  <si>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</si>
  <si>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</si>
  <si>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</si>
  <si>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</si>
  <si>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</si>
  <si>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</si>
  <si>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</si>
  <si>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</si>
  <si>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</si>
  <si>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</si>
  <si>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</si>
  <si>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</si>
  <si>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</si>
  <si>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</si>
  <si>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</si>
  <si>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</si>
  <si>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</si>
  <si>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</si>
  <si>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</si>
  <si>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</si>
  <si>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</si>
  <si>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</si>
  <si>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</si>
  <si>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</si>
  <si>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</si>
  <si>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</si>
  <si>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</si>
  <si>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</si>
  <si>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</si>
  <si>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</si>
  <si>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</si>
  <si>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</si>
  <si>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</si>
  <si>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</si>
  <si>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</si>
  <si>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</si>
  <si>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</si>
  <si>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</si>
  <si>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</si>
  <si>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</si>
  <si>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</si>
  <si>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</si>
  <si>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</si>
  <si>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</si>
  <si>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</si>
  <si>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</si>
  <si>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</si>
  <si>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</si>
  <si>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</si>
  <si>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</si>
  <si>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</si>
  <si>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</si>
  <si>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</si>
  <si>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</si>
  <si>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</si>
  <si>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</si>
  <si>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</si>
  <si>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</si>
  <si>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</si>
  <si>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</si>
  <si>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</si>
  <si>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</si>
  <si>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</si>
  <si>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</si>
  <si>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</si>
  <si>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</si>
  <si>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</si>
  <si>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</si>
  <si>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</si>
  <si>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</si>
  <si>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</si>
  <si>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</si>
  <si>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</si>
  <si>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</si>
  <si>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</si>
  <si>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</si>
  <si>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</si>
  <si>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</si>
  <si>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</si>
  <si>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</si>
  <si>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</si>
  <si>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</si>
  <si>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</si>
  <si>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</si>
  <si>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</si>
  <si>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</si>
  <si>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</si>
  <si>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</si>
  <si>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</si>
  <si>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</si>
  <si>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</si>
  <si>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</si>
  <si>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</si>
  <si>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</si>
  <si>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</si>
  <si>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</si>
  <si>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</si>
  <si>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</si>
  <si>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</si>
  <si>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</si>
  <si>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</si>
  <si>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</si>
  <si>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</si>
  <si>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</si>
  <si>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</si>
  <si>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</si>
  <si>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</si>
  <si>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</si>
  <si>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</si>
  <si>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</si>
  <si>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</si>
  <si>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</si>
  <si>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</si>
  <si>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</si>
  <si>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</si>
  <si>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</si>
  <si>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</si>
  <si>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</si>
  <si>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</si>
  <si>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</si>
  <si>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</si>
  <si>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</si>
  <si>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</si>
  <si>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</si>
  <si>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</si>
  <si>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</si>
  <si>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</si>
  <si>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</si>
  <si>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</si>
  <si>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</si>
  <si>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</si>
  <si>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</si>
  <si>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</si>
  <si>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</si>
  <si>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</si>
  <si>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</si>
  <si>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</si>
  <si>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</si>
  <si>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</si>
  <si>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</si>
  <si>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</si>
  <si>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</si>
  <si>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</si>
  <si>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</si>
  <si>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</si>
  <si>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</si>
  <si>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</si>
  <si>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</si>
  <si>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</si>
  <si>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</si>
  <si>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</si>
  <si>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</si>
  <si>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</si>
  <si>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</si>
  <si>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</si>
  <si>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</si>
  <si>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</si>
  <si>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</si>
  <si>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</si>
  <si>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</si>
  <si>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</si>
  <si>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</si>
  <si>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</si>
  <si>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</si>
  <si>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</si>
  <si>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</si>
  <si>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</si>
  <si>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</si>
  <si>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</si>
  <si>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</si>
  <si>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</si>
  <si>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</si>
  <si>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</si>
  <si>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</si>
  <si>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</si>
  <si>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</si>
  <si>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</si>
  <si>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</si>
  <si>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</si>
  <si>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</si>
  <si>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</si>
  <si>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</si>
  <si>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</si>
  <si>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</si>
  <si>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</si>
  <si>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</si>
  <si>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</si>
  <si>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</si>
  <si>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</si>
  <si>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</si>
  <si>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</si>
  <si>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</si>
  <si>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</si>
  <si>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</si>
  <si>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</si>
  <si>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</si>
  <si>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</si>
  <si>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</si>
  <si>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</si>
  <si>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</si>
  <si>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</si>
  <si>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</si>
  <si>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</si>
  <si>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</si>
  <si>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</si>
  <si>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</si>
  <si>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</si>
  <si>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</si>
  <si>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</si>
  <si>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</si>
  <si>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</si>
  <si>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</si>
  <si>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</si>
  <si>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</si>
  <si>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</si>
  <si>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</si>
  <si>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</si>
  <si>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</si>
  <si>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</si>
  <si>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</si>
  <si>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</si>
  <si>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</si>
  <si>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</si>
  <si>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</si>
  <si>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</si>
  <si>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</si>
  <si>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</si>
  <si>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</si>
  <si>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</si>
  <si>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</si>
  <si>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</si>
  <si>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</si>
  <si>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</si>
  <si>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</si>
  <si>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</si>
  <si>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</si>
  <si>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</si>
  <si>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</si>
  <si>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</si>
  <si>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</si>
  <si>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</si>
  <si>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</si>
  <si>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</si>
  <si>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</si>
  <si>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</si>
  <si>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</si>
  <si>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</si>
  <si>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</si>
  <si>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</si>
  <si>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</si>
  <si>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</si>
  <si>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</si>
  <si>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</si>
  <si>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</si>
  <si>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</si>
  <si>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</si>
  <si>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</si>
  <si>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</si>
  <si>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</si>
  <si>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</si>
  <si>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</si>
  <si>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</si>
  <si>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</si>
  <si>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</si>
  <si>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</si>
  <si>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</si>
  <si>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</si>
  <si>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</si>
  <si>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</si>
  <si>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</si>
  <si>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</si>
  <si>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</si>
  <si>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</si>
  <si>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</si>
  <si>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</si>
  <si>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</si>
  <si>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</si>
  <si>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</si>
  <si>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</si>
  <si>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</si>
  <si>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</si>
  <si>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</si>
  <si>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</si>
  <si>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</si>
  <si>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</si>
  <si>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</si>
  <si>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</si>
  <si>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</si>
  <si>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</si>
  <si>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</si>
  <si>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</si>
  <si>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</si>
  <si>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</si>
  <si>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</si>
  <si>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</si>
  <si>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</si>
  <si>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</si>
  <si>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</si>
  <si>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</si>
  <si>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</si>
  <si>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</si>
  <si>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</si>
  <si>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</si>
  <si>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</si>
  <si>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</si>
  <si>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</si>
  <si>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</si>
  <si>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</si>
  <si>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</si>
  <si>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</si>
  <si>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</si>
  <si>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</si>
  <si>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</si>
  <si>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</si>
  <si>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</si>
  <si>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</si>
  <si>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</si>
  <si>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</si>
  <si>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</si>
  <si>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</si>
  <si>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</si>
  <si>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</si>
  <si>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</si>
  <si>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</si>
  <si>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</si>
  <si>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</si>
  <si>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</si>
  <si>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</si>
  <si>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</si>
  <si>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</si>
  <si>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</si>
  <si>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</si>
  <si>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</si>
  <si>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</si>
  <si>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</si>
  <si>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</si>
  <si>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</si>
  <si>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</si>
  <si>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</si>
  <si>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</si>
  <si>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</si>
  <si>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</si>
  <si>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</si>
  <si>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</si>
  <si>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</si>
  <si>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</si>
  <si>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</si>
  <si>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</si>
  <si>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</si>
  <si>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</si>
  <si>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</si>
  <si>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</si>
  <si>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</si>
  <si>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</si>
  <si>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</si>
  <si>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</si>
  <si>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</si>
  <si>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</si>
  <si>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</si>
  <si>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</si>
  <si>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</si>
  <si>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</si>
  <si>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</si>
  <si>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</si>
  <si>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</si>
  <si>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</si>
  <si>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</si>
  <si>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</si>
  <si>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</si>
  <si>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</si>
  <si>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</si>
  <si>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</si>
  <si>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</si>
  <si>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</si>
  <si>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</si>
  <si>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</si>
  <si>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</si>
  <si>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</si>
  <si>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</si>
  <si>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</si>
  <si>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</si>
  <si>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</si>
  <si>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</si>
  <si>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</si>
  <si>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</si>
  <si>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</si>
  <si>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</si>
  <si>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</si>
  <si>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</si>
  <si>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</si>
  <si>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</si>
  <si>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</si>
  <si>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</si>
  <si>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</si>
  <si>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</si>
  <si>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</si>
  <si>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</si>
  <si>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</si>
  <si>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</si>
  <si>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</si>
  <si>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</si>
  <si>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</si>
  <si>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</si>
  <si>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</si>
  <si>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</si>
  <si>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</si>
  <si>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</si>
  <si>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</si>
  <si>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</si>
  <si>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</si>
  <si>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</si>
  <si>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</si>
  <si>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</si>
  <si>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</si>
  <si>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</si>
  <si>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</si>
  <si>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</si>
  <si>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</si>
  <si>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</si>
  <si>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</si>
  <si>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</si>
  <si>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</si>
  <si>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</si>
  <si>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</si>
  <si>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</si>
  <si>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</si>
  <si>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</si>
  <si>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</si>
  <si>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</si>
  <si>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</si>
  <si>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</si>
  <si>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</si>
  <si>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</si>
  <si>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</si>
  <si>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</si>
  <si>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</si>
  <si>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</si>
  <si>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</si>
  <si>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</si>
  <si>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</si>
  <si>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</si>
  <si>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</si>
  <si>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</si>
  <si>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</si>
  <si>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</si>
  <si>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</si>
  <si>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</si>
  <si>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</si>
  <si>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</si>
  <si>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</si>
  <si>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</si>
  <si>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</si>
  <si>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</si>
  <si>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</si>
  <si>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</si>
  <si>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</si>
  <si>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</si>
  <si>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</si>
  <si>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</si>
  <si>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</si>
  <si>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</si>
  <si>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</si>
  <si>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</si>
  <si>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</si>
  <si>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</si>
  <si>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</si>
  <si>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</si>
  <si>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</si>
  <si>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</si>
  <si>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</si>
  <si>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</si>
  <si>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</si>
  <si>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</si>
  <si>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</si>
  <si>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</si>
  <si>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</si>
  <si>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</si>
  <si>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</si>
  <si>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</si>
  <si>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</si>
  <si>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</si>
  <si>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</si>
  <si>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</si>
  <si>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</si>
  <si>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</si>
  <si>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</si>
  <si>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</si>
  <si>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</si>
  <si>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</si>
  <si>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</si>
  <si>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</si>
  <si>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</si>
  <si>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</si>
  <si>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</si>
  <si>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</si>
  <si>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</si>
  <si>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</si>
  <si>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</si>
  <si>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</si>
  <si>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</si>
  <si>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</si>
  <si>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</si>
  <si>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</si>
  <si>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</si>
  <si>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</si>
  <si>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</si>
  <si>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</si>
  <si>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</si>
  <si>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</si>
  <si>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</si>
  <si>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</si>
  <si>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</si>
  <si>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</si>
  <si>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</si>
  <si>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</si>
  <si>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</si>
  <si>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</si>
  <si>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</si>
  <si>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</si>
  <si>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</si>
  <si>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</si>
  <si>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</si>
  <si>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</si>
  <si>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</si>
  <si>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</si>
  <si>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</si>
  <si>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</si>
  <si>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</si>
  <si>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</si>
  <si>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</si>
  <si>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</si>
  <si>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</si>
  <si>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</si>
  <si>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</si>
  <si>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</si>
  <si>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</si>
  <si>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</si>
  <si>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</si>
  <si>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</si>
  <si>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</si>
  <si>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</si>
  <si>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</si>
  <si>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</si>
  <si>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</si>
  <si>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</si>
  <si>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</si>
  <si>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</si>
  <si>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</si>
  <si>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</si>
  <si>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</si>
  <si>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</si>
  <si>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</si>
  <si>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</si>
  <si>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</si>
  <si>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</si>
  <si>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</si>
  <si>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</si>
  <si>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</si>
  <si>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</si>
  <si>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</si>
  <si>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</si>
  <si>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</si>
  <si>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</si>
  <si>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</si>
  <si>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</si>
  <si>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</si>
  <si>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</si>
  <si>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</si>
  <si>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</si>
  <si>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</si>
  <si>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</si>
  <si>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</si>
  <si>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</si>
  <si>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</si>
  <si>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</si>
  <si>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</si>
  <si>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</si>
  <si>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</si>
  <si>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</si>
  <si>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</si>
  <si>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</si>
  <si>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</si>
  <si>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</si>
  <si>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</si>
  <si>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</si>
  <si>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</si>
  <si>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</si>
  <si>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</si>
  <si>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</si>
  <si>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</si>
  <si>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</si>
  <si>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</si>
  <si>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</si>
  <si>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</si>
  <si>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</si>
  <si>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</si>
  <si>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</si>
  <si>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</si>
  <si>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</si>
  <si>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</si>
  <si>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</si>
  <si>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</si>
  <si>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</si>
  <si>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</si>
  <si>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</si>
  <si>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</si>
  <si>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</si>
  <si>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</si>
  <si>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</si>
  <si>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</si>
  <si>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</si>
  <si>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</si>
  <si>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</si>
  <si>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</si>
  <si>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</si>
  <si>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</si>
  <si>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</si>
  <si>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</si>
  <si>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</si>
  <si>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</si>
  <si>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</si>
  <si>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</si>
  <si>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</si>
  <si>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</si>
  <si>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</si>
  <si>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</si>
  <si>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</si>
  <si>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</si>
  <si>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</si>
  <si>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</si>
  <si>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</si>
  <si>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</si>
  <si>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</si>
  <si>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</si>
  <si>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</si>
  <si>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</si>
  <si>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</si>
  <si>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</si>
  <si>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</si>
  <si>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</si>
  <si>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</si>
  <si>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</si>
  <si>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</si>
  <si>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</si>
  <si>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</si>
  <si>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</si>
  <si>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</si>
  <si>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</si>
  <si>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</si>
  <si>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</si>
  <si>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</si>
  <si>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</si>
  <si>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</si>
  <si>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</si>
  <si>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</si>
  <si>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</si>
  <si>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</si>
  <si>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</si>
  <si>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</si>
  <si>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</si>
  <si>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</si>
  <si>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</si>
  <si>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</si>
  <si>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</si>
  <si>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</si>
  <si>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</si>
  <si>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</si>
  <si>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</si>
  <si>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</si>
  <si>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</si>
  <si>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</si>
  <si>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</si>
  <si>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</si>
  <si>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</si>
  <si>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</si>
  <si>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</si>
  <si>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</si>
  <si>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</si>
  <si>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</si>
  <si>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</si>
  <si>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</si>
  <si>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</si>
  <si>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</si>
  <si>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</si>
  <si>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</si>
  <si>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</si>
  <si>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</si>
  <si>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</si>
  <si>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</si>
  <si>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</si>
  <si>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</si>
  <si>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</si>
  <si>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</si>
  <si>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</si>
  <si>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</si>
  <si>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</si>
  <si>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</si>
  <si>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</si>
  <si>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</si>
  <si>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</si>
  <si>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</si>
  <si>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</si>
  <si>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</si>
  <si>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</si>
  <si>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</si>
  <si>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</si>
  <si>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</si>
  <si>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</si>
  <si>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</si>
  <si>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</si>
  <si>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</si>
  <si>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</si>
  <si>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</si>
  <si>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</si>
  <si>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</si>
  <si>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</si>
  <si>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</si>
  <si>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</si>
  <si>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</si>
  <si>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</si>
  <si>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</si>
  <si>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</si>
  <si>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</si>
  <si>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</si>
  <si>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</si>
  <si>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</si>
  <si>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</si>
  <si>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</si>
  <si>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</si>
  <si>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</si>
  <si>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</si>
  <si>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</si>
  <si>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</si>
  <si>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</si>
  <si>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</si>
  <si>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</si>
  <si>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</si>
  <si>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</si>
  <si>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</si>
  <si>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</si>
  <si>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</si>
  <si>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</si>
  <si>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</si>
  <si>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</si>
  <si>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</si>
  <si>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</si>
  <si>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</si>
  <si>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</si>
  <si>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</si>
  <si>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</si>
  <si>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</si>
  <si>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</si>
  <si>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</si>
  <si>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</si>
  <si>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</si>
  <si>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</si>
  <si>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</si>
  <si>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</si>
  <si>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</si>
  <si>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</si>
  <si>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</si>
  <si>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</si>
  <si>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</si>
  <si>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</si>
  <si>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</si>
  <si>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</si>
  <si>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</si>
  <si>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</si>
  <si>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</si>
  <si>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</si>
  <si>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</si>
  <si>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</si>
  <si>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</si>
  <si>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</si>
  <si>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</si>
  <si>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</si>
  <si>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</si>
  <si>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</si>
  <si>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</si>
  <si>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</si>
  <si>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</si>
  <si>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</si>
  <si>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</si>
  <si>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</si>
  <si>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</si>
  <si>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</si>
  <si>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</si>
  <si>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</si>
  <si>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</si>
  <si>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</si>
  <si>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</si>
  <si>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</si>
  <si>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</si>
  <si>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</si>
  <si>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</si>
  <si>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</si>
  <si>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</si>
  <si>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</si>
  <si>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</si>
  <si>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</si>
  <si>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</si>
  <si>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</si>
  <si>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</si>
  <si>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</si>
  <si>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</si>
  <si>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</si>
  <si>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</si>
  <si>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</si>
  <si>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</si>
  <si>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</si>
  <si>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</si>
  <si>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</si>
  <si>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</si>
  <si>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</si>
  <si>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</si>
  <si>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</si>
  <si>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</si>
  <si>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</si>
  <si>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</si>
  <si>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</si>
  <si>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</si>
  <si>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</si>
  <si>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</si>
  <si>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</si>
  <si>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</si>
  <si>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</si>
  <si>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</si>
  <si>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</si>
  <si>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</si>
  <si>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</si>
  <si>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</si>
  <si>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</si>
  <si>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</si>
  <si>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</si>
  <si>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</si>
  <si>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</si>
  <si>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</si>
  <si>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</si>
  <si>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</si>
  <si>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</si>
  <si>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</si>
  <si>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</si>
  <si>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</si>
  <si>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</si>
  <si>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</si>
  <si>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</si>
  <si>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</si>
  <si>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</si>
  <si>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</si>
  <si>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</si>
  <si>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</si>
  <si>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</si>
  <si>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</si>
  <si>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</si>
  <si>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</si>
  <si>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</si>
  <si>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</si>
  <si>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</si>
  <si>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</si>
  <si>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</si>
  <si>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</si>
  <si>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</si>
  <si>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</si>
  <si>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</si>
  <si>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</si>
  <si>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</si>
  <si>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</si>
  <si>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</si>
  <si>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</si>
  <si>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</si>
  <si>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</si>
  <si>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</si>
  <si>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</si>
  <si>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</si>
  <si>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</si>
  <si>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</si>
  <si>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</si>
  <si>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</si>
  <si>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</si>
  <si>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</si>
  <si>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</si>
  <si>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</si>
  <si>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</si>
  <si>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</si>
  <si>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</si>
  <si>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</si>
  <si>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</si>
  <si>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</si>
  <si>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</si>
  <si>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</si>
  <si>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</si>
  <si>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</si>
  <si>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</si>
  <si>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</si>
  <si>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</si>
  <si>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</si>
  <si>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</si>
  <si>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</si>
  <si>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</si>
  <si>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</si>
  <si>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</si>
  <si>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</si>
  <si>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</si>
  <si>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</si>
  <si>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</si>
  <si>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</si>
  <si>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</si>
  <si>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</si>
  <si>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</si>
  <si>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</si>
  <si>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</si>
  <si>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</si>
  <si>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</si>
  <si>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</si>
  <si>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</si>
  <si>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</si>
  <si>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</si>
  <si>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</si>
  <si>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</si>
  <si>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</si>
  <si>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</si>
  <si>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</si>
  <si>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</si>
  <si>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</si>
  <si>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</si>
  <si>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</si>
  <si>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</si>
  <si>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</si>
  <si>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</si>
  <si>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</si>
  <si>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</si>
  <si>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</si>
  <si>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</si>
  <si>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</si>
  <si>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</si>
  <si>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</si>
  <si>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</si>
  <si>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</si>
  <si>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</si>
  <si>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</si>
  <si>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</si>
  <si>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</si>
  <si>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</si>
  <si>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</si>
  <si>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</si>
  <si>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</si>
  <si>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</si>
  <si>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</si>
  <si>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</si>
  <si>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</si>
  <si>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</si>
  <si>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</si>
  <si>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</si>
  <si>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</si>
  <si>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</si>
  <si>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</si>
  <si>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</si>
  <si>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</si>
  <si>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</si>
  <si>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</si>
  <si>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</si>
  <si>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</si>
  <si>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</si>
  <si>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</si>
  <si>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</si>
  <si>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</si>
  <si>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</si>
  <si>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</si>
  <si>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</si>
  <si>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</si>
  <si>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</si>
  <si>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</si>
  <si>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</si>
  <si>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</si>
  <si>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</si>
  <si>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</si>
  <si>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</si>
  <si>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</si>
  <si>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</si>
  <si>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</si>
  <si>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</si>
  <si>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</si>
  <si>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</si>
  <si>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</si>
  <si>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</si>
  <si>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</si>
  <si>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</si>
  <si>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</si>
  <si>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</si>
  <si>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</si>
  <si>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</si>
  <si>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</si>
  <si>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</si>
  <si>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</si>
  <si>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</si>
  <si>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</si>
  <si>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</si>
  <si>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</si>
  <si>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</si>
  <si>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</si>
  <si>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</si>
  <si>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</si>
  <si>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</si>
  <si>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</si>
  <si>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</si>
  <si>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</si>
  <si>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</si>
  <si>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</si>
  <si>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</si>
  <si>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</si>
  <si>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</si>
  <si>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</si>
  <si>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</si>
  <si>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</si>
  <si>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</si>
  <si>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</si>
  <si>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</si>
  <si>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</si>
  <si>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</si>
  <si>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</si>
  <si>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</si>
  <si>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</si>
  <si>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</si>
  <si>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</si>
  <si>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</si>
  <si>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</si>
  <si>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</si>
  <si>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</si>
  <si>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</si>
  <si>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</si>
  <si>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</si>
  <si>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</si>
  <si>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</si>
  <si>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</si>
  <si>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</si>
  <si>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</si>
  <si>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</si>
  <si>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</si>
  <si>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</si>
  <si>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</si>
  <si>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</si>
  <si>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</si>
  <si>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</si>
  <si>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</si>
  <si>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</si>
  <si>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</si>
  <si>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</si>
  <si>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</si>
  <si>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</si>
  <si>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</si>
  <si>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</si>
  <si>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</si>
  <si>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</si>
  <si>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</si>
  <si>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</si>
  <si>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</si>
  <si>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</si>
  <si>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</si>
  <si>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</si>
  <si>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</si>
  <si>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</si>
  <si>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</si>
  <si>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</si>
  <si>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</si>
  <si>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</si>
  <si>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</si>
  <si>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</si>
  <si>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</si>
  <si>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</si>
  <si>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</si>
  <si>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</si>
  <si>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</si>
  <si>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</si>
  <si>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</si>
  <si>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</si>
  <si>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</si>
  <si>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</si>
  <si>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</si>
  <si>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</si>
  <si>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</si>
  <si>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</si>
  <si>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</si>
  <si>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</si>
  <si>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</si>
  <si>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</si>
  <si>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</si>
  <si>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</si>
  <si>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</si>
  <si>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</si>
  <si>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</si>
  <si>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</si>
  <si>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</si>
  <si>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</si>
  <si>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</si>
  <si>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</si>
  <si>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</si>
  <si>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</si>
  <si>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</si>
  <si>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</si>
  <si>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</si>
  <si>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</si>
  <si>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</si>
  <si>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</si>
  <si>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</si>
  <si>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</si>
  <si>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</si>
  <si>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</si>
  <si>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</si>
  <si>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</si>
  <si>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</si>
  <si>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</si>
  <si>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</si>
  <si>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</si>
  <si>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</si>
  <si>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</si>
  <si>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</si>
  <si>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</si>
  <si>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</si>
  <si>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</si>
  <si>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</si>
  <si>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</si>
  <si>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</si>
  <si>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</si>
  <si>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</si>
  <si>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</si>
  <si>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</si>
  <si>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</si>
  <si>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</si>
  <si>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</si>
  <si>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</si>
  <si>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</si>
  <si>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</si>
  <si>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</si>
  <si>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</si>
  <si>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</si>
  <si>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</si>
  <si>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</si>
  <si>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</si>
  <si>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</si>
  <si>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</si>
  <si>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</si>
  <si>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</si>
  <si>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</si>
  <si>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</si>
  <si>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</si>
  <si>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</si>
  <si>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</si>
  <si>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</si>
  <si>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</si>
  <si>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</si>
  <si>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</si>
  <si>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</si>
  <si>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</si>
  <si>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</si>
  <si>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</si>
  <si>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</si>
  <si>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</si>
  <si>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</si>
  <si>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</si>
  <si>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</si>
  <si>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</si>
  <si>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</si>
  <si>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</si>
  <si>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</si>
  <si>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</si>
  <si>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</si>
  <si>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</si>
  <si>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</si>
  <si>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</si>
  <si>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</si>
  <si>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</si>
  <si>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</si>
  <si>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</si>
  <si>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</si>
  <si>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</si>
  <si>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</si>
  <si>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</si>
  <si>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</si>
  <si>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</si>
  <si>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</si>
  <si>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</si>
  <si>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</si>
  <si>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</si>
  <si>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</si>
  <si>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</si>
  <si>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</si>
  <si>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</si>
  <si>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</si>
  <si>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</si>
  <si>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</si>
  <si>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</si>
  <si>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</si>
  <si>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</si>
  <si>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</si>
  <si>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</si>
  <si>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</si>
  <si>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</si>
  <si>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</si>
  <si>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</si>
  <si>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</si>
  <si>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</si>
  <si>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</si>
  <si>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</si>
  <si>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</si>
  <si>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</si>
  <si>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</si>
  <si>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</si>
  <si>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</si>
  <si>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</si>
  <si>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</si>
  <si>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</si>
  <si>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</si>
  <si>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</si>
  <si>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</si>
  <si>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</si>
  <si>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</si>
  <si>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</si>
  <si>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</si>
  <si>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</si>
  <si>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</si>
  <si>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</si>
  <si>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</si>
  <si>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</si>
  <si>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</si>
  <si>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</si>
  <si>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</si>
  <si>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</si>
  <si>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</si>
  <si>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</si>
  <si>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</si>
  <si>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</si>
  <si>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</si>
  <si>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</si>
  <si>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</si>
  <si>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</si>
  <si>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</si>
  <si>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</si>
  <si>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</si>
  <si>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</si>
  <si>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</si>
  <si>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</si>
  <si>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</si>
  <si>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</si>
  <si>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</si>
  <si>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</si>
  <si>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</si>
  <si>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</si>
  <si>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</si>
  <si>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</si>
  <si>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</si>
  <si>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</si>
  <si>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</si>
  <si>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</si>
  <si>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</si>
  <si>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</si>
  <si>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</si>
  <si>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</si>
  <si>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</si>
  <si>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</si>
  <si>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</si>
  <si>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</si>
  <si>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</si>
  <si>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</si>
  <si>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</si>
  <si>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</si>
  <si>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</si>
  <si>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</si>
  <si>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</si>
  <si>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</si>
  <si>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</si>
  <si>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</si>
  <si>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</si>
  <si>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</si>
  <si>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</si>
  <si>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</si>
  <si>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</si>
  <si>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</si>
  <si>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</si>
  <si>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</si>
  <si>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</si>
  <si>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</si>
  <si>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</si>
  <si>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</si>
  <si>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</si>
  <si>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</si>
  <si>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</si>
  <si>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</si>
  <si>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</si>
  <si>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</si>
  <si>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</si>
  <si>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</si>
  <si>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</si>
  <si>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</si>
  <si>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</si>
  <si>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</si>
  <si>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</si>
  <si>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</si>
  <si>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</si>
  <si>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</si>
  <si>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</si>
  <si>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</si>
  <si>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</si>
  <si>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</si>
  <si>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</si>
  <si>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</si>
  <si>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</si>
  <si>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</si>
  <si>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</si>
  <si>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</si>
  <si>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</si>
  <si>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</si>
  <si>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</si>
  <si>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</si>
  <si>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</si>
  <si>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</si>
  <si>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</si>
  <si>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</si>
  <si>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</si>
  <si>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</si>
  <si>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</si>
  <si>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</si>
  <si>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</si>
  <si>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</si>
  <si>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</si>
  <si>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</si>
  <si>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</si>
  <si>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</si>
  <si>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</si>
  <si>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</si>
  <si>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</si>
  <si>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</si>
  <si>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</si>
  <si>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</si>
  <si>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</si>
  <si>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</si>
  <si>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</si>
  <si>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</si>
  <si>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</si>
  <si>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</si>
  <si>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</si>
  <si>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</si>
  <si>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</si>
  <si>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</si>
  <si>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</si>
  <si>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</si>
  <si>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</si>
  <si>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</si>
  <si>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</si>
  <si>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</si>
  <si>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</si>
  <si>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</si>
  <si>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</si>
  <si>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</si>
  <si>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</si>
  <si>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</si>
  <si>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</si>
  <si>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</si>
  <si>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</si>
  <si>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</si>
  <si>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</si>
  <si>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</si>
  <si>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</si>
  <si>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</si>
  <si>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</si>
  <si>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</si>
  <si>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</si>
  <si>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</si>
  <si>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</si>
  <si>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</si>
  <si>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</si>
  <si>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</si>
  <si>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</si>
  <si>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</si>
  <si>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</si>
  <si>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</si>
  <si>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</si>
  <si>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</si>
  <si>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</si>
  <si>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</si>
  <si>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</si>
  <si>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</si>
  <si>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</si>
  <si>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</si>
  <si>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</si>
  <si>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</si>
  <si>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</si>
  <si>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</si>
  <si>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</si>
  <si>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</si>
  <si>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</si>
  <si>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</si>
  <si>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</si>
  <si>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</si>
  <si>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</si>
  <si>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</si>
  <si>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</si>
  <si>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</si>
  <si>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</si>
  <si>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</si>
  <si>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</si>
  <si>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</si>
  <si>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</si>
  <si>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</si>
  <si>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</si>
  <si>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</si>
  <si>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</si>
  <si>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</si>
  <si>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</si>
  <si>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</si>
  <si>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</si>
  <si>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</si>
  <si>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</si>
  <si>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</si>
  <si>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</si>
  <si>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</si>
  <si>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</si>
  <si>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</si>
  <si>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</si>
  <si>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</si>
  <si>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</si>
  <si>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</si>
  <si>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</si>
  <si>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</si>
  <si>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</si>
  <si>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</si>
  <si>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</si>
  <si>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</si>
  <si>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</si>
  <si>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</si>
  <si>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</si>
  <si>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</si>
  <si>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</si>
  <si>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</si>
  <si>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</si>
  <si>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</si>
  <si>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</si>
  <si>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</si>
  <si>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</si>
  <si>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</si>
  <si>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</si>
  <si>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</si>
  <si>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</si>
  <si>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</si>
  <si>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</si>
  <si>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</si>
  <si>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</si>
  <si>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</si>
  <si>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</si>
  <si>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</si>
  <si>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</si>
  <si>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</si>
  <si>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</si>
  <si>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</si>
  <si>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</si>
  <si>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</si>
  <si>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</si>
  <si>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</si>
  <si>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</si>
  <si>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</si>
  <si>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</si>
  <si>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</si>
  <si>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</si>
  <si>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</si>
  <si>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</si>
  <si>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</si>
  <si>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</si>
  <si>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</si>
  <si>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</si>
  <si>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</si>
  <si>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</si>
  <si>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</si>
  <si>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</si>
  <si>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</si>
  <si>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</si>
  <si>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</si>
  <si>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</si>
  <si>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</si>
  <si>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</si>
  <si>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</si>
  <si>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</si>
  <si>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</si>
  <si>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</si>
  <si>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</si>
  <si>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</si>
  <si>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</si>
  <si>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</si>
  <si>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</si>
  <si>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</si>
  <si>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</si>
  <si>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</si>
  <si>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</si>
  <si>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</si>
  <si>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</si>
  <si>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</si>
  <si>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</si>
  <si>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</si>
  <si>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</si>
  <si>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</si>
  <si>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</si>
  <si>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</si>
  <si>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</si>
  <si>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</si>
  <si>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</si>
  <si>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</si>
  <si>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</si>
  <si>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</si>
  <si>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</si>
  <si>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</si>
  <si>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</si>
  <si>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</si>
  <si>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</si>
  <si>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</si>
  <si>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</si>
  <si>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</si>
  <si>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</si>
  <si>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</si>
  <si>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</si>
  <si>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</si>
  <si>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</si>
  <si>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</si>
  <si>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</si>
  <si>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</si>
  <si>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</si>
  <si>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</si>
  <si>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</si>
  <si>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</si>
  <si>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</si>
  <si>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</si>
  <si>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</si>
  <si>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</si>
  <si>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</si>
  <si>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</si>
  <si>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</si>
  <si>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</si>
  <si>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</si>
  <si>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</si>
  <si>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</si>
  <si>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</si>
  <si>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</si>
  <si>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</si>
  <si>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</si>
  <si>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</si>
  <si>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</si>
  <si>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</si>
  <si>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</si>
  <si>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</si>
  <si>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</si>
  <si>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</si>
  <si>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</si>
  <si>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</si>
  <si>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</si>
  <si>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</si>
  <si>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</si>
  <si>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</si>
  <si>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</si>
  <si>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</si>
  <si>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</si>
  <si>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</si>
  <si>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</si>
  <si>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</si>
  <si>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</si>
  <si>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</si>
  <si>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</si>
  <si>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</si>
  <si>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</si>
  <si>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</si>
  <si>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</si>
  <si>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</si>
  <si>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</si>
  <si>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</si>
  <si>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</si>
  <si>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</si>
  <si>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</si>
  <si>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</si>
  <si>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</si>
  <si>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</si>
  <si>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</si>
  <si>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</si>
  <si>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</si>
  <si>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</si>
  <si>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</si>
  <si>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</si>
  <si>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</si>
  <si>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</si>
  <si>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</si>
  <si>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</si>
  <si>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</si>
  <si>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</si>
  <si>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</si>
  <si>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</si>
  <si>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</si>
  <si>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</si>
  <si>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</si>
  <si>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</si>
  <si>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</si>
  <si>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</si>
  <si>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</si>
  <si>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</si>
  <si>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</si>
  <si>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</si>
  <si>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</si>
  <si>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</si>
  <si>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</si>
  <si>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</si>
  <si>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</si>
  <si>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</si>
  <si>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</si>
  <si>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</si>
  <si>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</si>
  <si>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</si>
  <si>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</si>
  <si>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</si>
  <si>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</si>
  <si>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</si>
  <si>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</si>
  <si>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</si>
  <si>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</si>
  <si>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</si>
  <si>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</si>
  <si>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</si>
  <si>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</si>
  <si>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</si>
  <si>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</si>
  <si>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</si>
  <si>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</si>
  <si>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</si>
  <si>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</si>
  <si>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</si>
  <si>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</si>
  <si>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</si>
  <si>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</si>
  <si>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</si>
  <si>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</si>
  <si>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</si>
  <si>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</si>
  <si>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</si>
  <si>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</si>
  <si>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</si>
  <si>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</si>
  <si>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</si>
  <si>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</si>
  <si>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</si>
  <si>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</si>
  <si>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</si>
  <si>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</si>
  <si>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</si>
  <si>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</si>
  <si>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</si>
  <si>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</si>
  <si>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</si>
  <si>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</si>
  <si>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</si>
  <si>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</si>
  <si>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</si>
  <si>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</si>
  <si>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</si>
  <si>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</si>
  <si>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</si>
  <si>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</si>
  <si>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</si>
  <si>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</si>
  <si>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</si>
  <si>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</si>
  <si>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</si>
  <si>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</si>
  <si>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</si>
  <si>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</si>
  <si>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</si>
  <si>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</si>
  <si>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</si>
  <si>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</si>
  <si>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</si>
  <si>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</si>
  <si>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</si>
  <si>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</si>
  <si>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</si>
  <si>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</si>
  <si>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</si>
  <si>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</si>
  <si>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</si>
  <si>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</si>
  <si>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</si>
  <si>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</si>
  <si>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</si>
  <si>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</si>
  <si>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</si>
  <si>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</si>
  <si>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</si>
  <si>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</si>
  <si>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</si>
  <si>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</si>
  <si>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</si>
  <si>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</si>
  <si>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</si>
  <si>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</si>
  <si>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</si>
  <si>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</si>
  <si>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</si>
  <si>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</si>
  <si>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</si>
  <si>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</si>
  <si>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</si>
  <si>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</si>
  <si>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</si>
  <si>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</si>
  <si>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</si>
  <si>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</si>
  <si>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</si>
  <si>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</si>
  <si>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</si>
  <si>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</si>
  <si>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</si>
  <si>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</si>
  <si>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</si>
  <si>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</si>
  <si>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</si>
  <si>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</si>
  <si>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</si>
  <si>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</si>
  <si>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</si>
  <si>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</si>
  <si>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</si>
  <si>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</si>
  <si>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</si>
  <si>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</si>
  <si>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</si>
  <si>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</si>
  <si>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</si>
  <si>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</si>
  <si>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</si>
  <si>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</si>
  <si>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</si>
  <si>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</si>
  <si>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</si>
  <si>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</si>
  <si>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</si>
  <si>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</si>
  <si>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</si>
  <si>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</si>
  <si>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</si>
  <si>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</si>
  <si>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</si>
  <si>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</si>
  <si>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</si>
  <si>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</si>
  <si>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</si>
  <si>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</si>
  <si>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</si>
  <si>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</si>
  <si>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</si>
  <si>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</si>
  <si>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</si>
  <si>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</si>
  <si>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</si>
  <si>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</si>
  <si>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</si>
  <si>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</si>
  <si>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</si>
  <si>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</si>
  <si>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</si>
  <si>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</si>
  <si>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</si>
  <si>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</si>
  <si>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</si>
  <si>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</si>
  <si>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</si>
  <si>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</si>
  <si>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</si>
  <si>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</si>
  <si>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</si>
  <si>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</si>
  <si>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</si>
  <si>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</si>
  <si>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</si>
  <si>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</si>
  <si>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</si>
  <si>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</si>
  <si>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</si>
  <si>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</si>
  <si>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</si>
  <si>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</si>
  <si>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</si>
  <si>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</si>
  <si>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</si>
  <si>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</si>
  <si>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</si>
  <si>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</si>
  <si>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</si>
  <si>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</si>
  <si>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</si>
  <si>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</si>
  <si>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</si>
  <si>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</si>
  <si>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</si>
  <si>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</si>
  <si>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</si>
  <si>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</si>
  <si>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</si>
  <si>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</si>
  <si>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</si>
  <si>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</si>
  <si>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</si>
  <si>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</si>
  <si>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</si>
  <si>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</si>
  <si>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</si>
  <si>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</si>
  <si>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</si>
  <si>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</si>
  <si>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</si>
  <si>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</si>
  <si>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</si>
  <si>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</si>
  <si>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</si>
  <si>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</si>
  <si>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</si>
  <si>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</si>
  <si>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</si>
  <si>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</si>
  <si>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</si>
  <si>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</si>
  <si>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</si>
  <si>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</si>
  <si>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</si>
  <si>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</si>
  <si>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</si>
  <si>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</si>
  <si>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</si>
  <si>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</si>
  <si>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</si>
  <si>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</si>
  <si>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</si>
  <si>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</si>
  <si>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</si>
  <si>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</si>
  <si>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</si>
  <si>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</si>
  <si>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</si>
  <si>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</si>
  <si>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</si>
  <si>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</si>
  <si>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</si>
  <si>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</si>
  <si>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</si>
  <si>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</si>
  <si>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</si>
  <si>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</si>
  <si>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</si>
  <si>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</si>
  <si>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</si>
  <si>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</si>
  <si>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</si>
  <si>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</si>
  <si>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</si>
  <si>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</si>
  <si>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</si>
  <si>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</si>
  <si>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</si>
  <si>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</si>
  <si>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</si>
  <si>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</si>
  <si>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</si>
  <si>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</si>
  <si>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</si>
  <si>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</si>
  <si>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</si>
  <si>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</si>
  <si>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</si>
  <si>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</si>
  <si>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</si>
  <si>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</si>
  <si>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</si>
  <si>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</si>
  <si>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</si>
  <si>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</si>
  <si>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</si>
  <si>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</si>
  <si>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</si>
  <si>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</si>
  <si>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</si>
  <si>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</si>
  <si>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</si>
  <si>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</si>
  <si>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</si>
  <si>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</si>
  <si>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</si>
  <si>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</si>
  <si>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</si>
  <si>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</si>
  <si>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</si>
  <si>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</si>
  <si>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</si>
  <si>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</si>
  <si>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</si>
  <si>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</si>
  <si>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</si>
  <si>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</si>
  <si>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</si>
  <si>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</si>
  <si>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</si>
  <si>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</si>
  <si>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</si>
  <si>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</si>
  <si>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</si>
  <si>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</si>
  <si>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</si>
  <si>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</si>
  <si>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</si>
  <si>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</si>
  <si>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</si>
  <si>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</si>
  <si>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</si>
  <si>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</si>
  <si>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</si>
  <si>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</si>
  <si>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</si>
  <si>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</si>
  <si>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</si>
  <si>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</si>
  <si>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</si>
  <si>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</si>
  <si>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</si>
  <si>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</si>
  <si>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</si>
  <si>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</si>
  <si>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</si>
  <si>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</si>
  <si>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</si>
  <si>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</si>
  <si>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</si>
  <si>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</si>
  <si>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</si>
  <si>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</si>
  <si>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</si>
  <si>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</si>
  <si>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</si>
  <si>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</si>
  <si>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</si>
  <si>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</si>
  <si>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</si>
  <si>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</si>
  <si>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</si>
  <si>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</si>
  <si>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</si>
  <si>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</si>
  <si>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</si>
  <si>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</si>
  <si>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</si>
  <si>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</si>
  <si>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</si>
  <si>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</si>
  <si>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</si>
  <si>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</si>
  <si>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</si>
  <si>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</si>
  <si>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</si>
  <si>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</si>
  <si>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</si>
  <si>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</si>
  <si>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</si>
  <si>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</si>
  <si>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</si>
  <si>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</si>
  <si>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</si>
  <si>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</si>
  <si>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</si>
  <si>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</si>
  <si>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</si>
  <si>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</si>
  <si>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</si>
  <si>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</si>
  <si>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</si>
  <si>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</si>
  <si>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</si>
  <si>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</si>
  <si>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</si>
  <si>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</si>
  <si>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</si>
  <si>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</si>
  <si>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</si>
  <si>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</si>
  <si>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</si>
  <si>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</si>
  <si>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</si>
  <si>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</si>
  <si>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</si>
  <si>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</si>
  <si>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</si>
  <si>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</si>
  <si>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</si>
  <si>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</si>
  <si>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</si>
  <si>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</si>
  <si>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</si>
  <si>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</si>
  <si>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</si>
  <si>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</si>
  <si>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</si>
  <si>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</si>
  <si>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</si>
  <si>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</si>
  <si>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</si>
  <si>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</si>
  <si>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</si>
  <si>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</si>
  <si>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</si>
  <si>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</si>
  <si>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</si>
  <si>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</si>
  <si>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</si>
  <si>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</si>
  <si>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</si>
  <si>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</si>
  <si>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</si>
  <si>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</si>
  <si>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</si>
  <si>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</si>
  <si>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</si>
  <si>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</si>
  <si>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</si>
  <si>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</si>
  <si>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</si>
  <si>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</si>
  <si>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</si>
  <si>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</si>
  <si>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</si>
  <si>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</si>
  <si>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</si>
  <si>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</si>
  <si>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</si>
  <si>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</si>
  <si>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</si>
  <si>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</si>
  <si>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</si>
  <si>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</si>
  <si>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</si>
  <si>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</si>
  <si>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</si>
  <si>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</si>
  <si>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</si>
  <si>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</si>
  <si>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</si>
  <si>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</si>
  <si>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</si>
  <si>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</si>
  <si>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</si>
  <si>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</si>
  <si>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</si>
  <si>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</si>
  <si>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</si>
  <si>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</si>
  <si>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</si>
  <si>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</si>
  <si>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</si>
  <si>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</si>
  <si>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</si>
  <si>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</si>
  <si>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</si>
  <si>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</si>
  <si>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</si>
  <si>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</si>
  <si>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</si>
  <si>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</si>
  <si>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</si>
  <si>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</si>
  <si>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</si>
  <si>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</si>
  <si>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</si>
  <si>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</si>
  <si>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</si>
  <si>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</si>
  <si>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</si>
  <si>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</si>
  <si>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</si>
  <si>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</si>
  <si>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</si>
  <si>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</si>
  <si>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</si>
  <si>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</si>
  <si>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</si>
  <si>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</si>
  <si>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</si>
  <si>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</si>
  <si>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</si>
  <si>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</si>
  <si>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</si>
  <si>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</si>
  <si>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</si>
  <si>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</si>
  <si>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</si>
  <si>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</si>
  <si>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</si>
  <si>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</si>
  <si>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</si>
  <si>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</si>
  <si>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</si>
  <si>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</si>
  <si>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</si>
  <si>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</si>
  <si>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</si>
  <si>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</si>
  <si>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</si>
  <si>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</si>
  <si>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</si>
  <si>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</si>
  <si>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</si>
  <si>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</si>
  <si>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</si>
  <si>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</si>
  <si>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</si>
  <si>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</si>
  <si>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</si>
  <si>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</si>
  <si>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</si>
  <si>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</si>
  <si>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</si>
  <si>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</si>
  <si>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</si>
  <si>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</si>
  <si>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</si>
  <si>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</si>
  <si>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</si>
  <si>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</si>
  <si>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</si>
  <si>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</si>
  <si>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</si>
  <si>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</si>
  <si>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</si>
  <si>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</si>
  <si>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</si>
  <si>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</si>
  <si>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</si>
  <si>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</si>
  <si>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</si>
  <si>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</si>
  <si>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</si>
  <si>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</si>
  <si>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</si>
  <si>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</si>
  <si>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</si>
  <si>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</si>
  <si>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</si>
  <si>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</si>
  <si>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</si>
  <si>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</si>
  <si>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</si>
  <si>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</si>
  <si>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</si>
  <si>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</si>
  <si>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</si>
  <si>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</si>
  <si>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</si>
  <si>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</si>
  <si>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</si>
  <si>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</si>
  <si>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</si>
  <si>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</si>
  <si>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</si>
  <si>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</si>
  <si>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</si>
  <si>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</si>
  <si>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</si>
  <si>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</si>
  <si>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</si>
  <si>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</si>
  <si>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</si>
  <si>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</si>
  <si>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</si>
  <si>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</si>
  <si>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</si>
  <si>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</si>
  <si>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</si>
  <si>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</si>
  <si>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</si>
  <si>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</si>
  <si>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</si>
  <si>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</si>
  <si>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</si>
  <si>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</si>
  <si>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</si>
  <si>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</si>
  <si>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</si>
  <si>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</si>
  <si>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</si>
  <si>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</si>
  <si>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</si>
  <si>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</si>
  <si>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</si>
  <si>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</si>
  <si>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</si>
  <si>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</si>
  <si>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</si>
  <si>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</si>
  <si>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</si>
  <si>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</si>
  <si>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</si>
  <si>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</si>
  <si>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</si>
  <si>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</si>
  <si>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</si>
  <si>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</si>
  <si>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</si>
  <si>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</si>
  <si>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</si>
  <si>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</si>
  <si>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</si>
  <si>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</si>
  <si>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</si>
  <si>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</si>
  <si>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</si>
  <si>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</si>
  <si>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</si>
  <si>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</si>
  <si>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</si>
  <si>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</si>
  <si>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</si>
  <si>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</si>
  <si>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</si>
  <si>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</si>
  <si>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</si>
  <si>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</si>
  <si>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</si>
  <si>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</si>
  <si>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</si>
  <si>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</si>
  <si>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</si>
  <si>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</si>
  <si>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</si>
  <si>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</si>
  <si>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</si>
  <si>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</si>
  <si>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</si>
  <si>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</si>
  <si>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</si>
  <si>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</si>
  <si>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</si>
  <si>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</si>
  <si>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</si>
  <si>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</si>
  <si>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</si>
  <si>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</si>
  <si>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</si>
  <si>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</si>
  <si>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</si>
  <si>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</si>
  <si>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</si>
  <si>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</si>
  <si>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</si>
  <si>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</si>
  <si>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</si>
  <si>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</si>
  <si>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</si>
  <si>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</si>
  <si>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</si>
  <si>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</si>
  <si>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</si>
  <si>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</si>
  <si>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</si>
  <si>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</si>
  <si>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</si>
  <si>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</si>
  <si>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</si>
  <si>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</si>
  <si>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</si>
  <si>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</si>
  <si>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</si>
  <si>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</si>
  <si>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</si>
  <si>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</si>
  <si>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</si>
  <si>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</si>
  <si>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</si>
  <si>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</si>
  <si>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</si>
  <si>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</si>
  <si>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</si>
  <si>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</si>
  <si>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</si>
  <si>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</si>
  <si>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</si>
  <si>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</si>
  <si>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</si>
  <si>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</si>
  <si>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</si>
  <si>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</si>
  <si>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</si>
  <si>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</si>
  <si>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</si>
  <si>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</si>
  <si>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</si>
  <si>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</si>
  <si>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</si>
  <si>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</si>
  <si>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</si>
  <si>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</si>
  <si>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</si>
  <si>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</si>
  <si>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</si>
  <si>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</si>
  <si>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</si>
  <si>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</si>
  <si>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</si>
  <si>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</si>
  <si>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</si>
  <si>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</si>
  <si>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</si>
  <si>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</si>
  <si>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</si>
  <si>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</si>
  <si>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</si>
  <si>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</si>
  <si>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</si>
  <si>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</si>
  <si>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</si>
  <si>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</si>
  <si>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</si>
  <si>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</si>
  <si>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</si>
  <si>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</si>
  <si>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</si>
  <si>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</si>
  <si>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</si>
  <si>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</si>
  <si>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</si>
  <si>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</si>
  <si>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</si>
  <si>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</si>
  <si>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</si>
  <si>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</si>
  <si>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</si>
  <si>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</si>
  <si>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</si>
  <si>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</si>
  <si>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</si>
  <si>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</si>
  <si>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</si>
  <si>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</si>
  <si>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</si>
  <si>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</si>
  <si>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</si>
  <si>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</si>
  <si>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</si>
  <si>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</si>
  <si>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</si>
  <si>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</si>
  <si>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</si>
  <si>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</si>
  <si>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</si>
  <si>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</si>
  <si>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</si>
  <si>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</si>
  <si>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</si>
  <si>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</si>
  <si>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</si>
  <si>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</si>
  <si>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</si>
  <si>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</si>
  <si>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</si>
  <si>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</si>
  <si>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</si>
  <si>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</si>
  <si>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</si>
  <si>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</si>
  <si>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</si>
  <si>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</si>
  <si>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</si>
  <si>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</si>
  <si>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</si>
  <si>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</si>
  <si>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</si>
  <si>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</si>
  <si>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</si>
  <si>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</si>
  <si>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</si>
  <si>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</si>
  <si>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</si>
  <si>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</si>
  <si>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</si>
  <si>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</si>
  <si>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</si>
  <si>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</si>
  <si>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</si>
  <si>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</si>
  <si>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</si>
  <si>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</si>
  <si>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</si>
  <si>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</si>
  <si>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</si>
  <si>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</si>
  <si>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</si>
  <si>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</si>
  <si>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</si>
  <si>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</si>
  <si>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</si>
  <si>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</si>
  <si>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</si>
  <si>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</si>
  <si>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</si>
  <si>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</si>
  <si>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</si>
  <si>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</si>
  <si>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</si>
  <si>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</si>
  <si>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</si>
  <si>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</si>
  <si>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</si>
  <si>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</si>
  <si>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</si>
  <si>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</si>
  <si>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</si>
  <si>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</si>
  <si>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</si>
  <si>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</si>
  <si>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</si>
  <si>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</si>
  <si>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</si>
  <si>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</si>
  <si>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</si>
  <si>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</si>
  <si>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</si>
  <si>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</si>
  <si>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</si>
  <si>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</si>
  <si>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</si>
  <si>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</si>
  <si>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</si>
  <si>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</si>
  <si>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</si>
  <si>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</si>
  <si>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</si>
  <si>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</si>
  <si>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</si>
  <si>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</si>
  <si>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</si>
  <si>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</si>
  <si>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</si>
  <si>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</si>
  <si>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</si>
  <si>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</si>
  <si>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</si>
  <si>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</si>
  <si>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</si>
  <si>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</si>
  <si>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</si>
  <si>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</si>
  <si>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</si>
  <si>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</si>
  <si>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</si>
  <si>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</si>
  <si>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</si>
  <si>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</si>
  <si>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</si>
  <si>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</si>
  <si>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</si>
  <si>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</si>
  <si>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</si>
  <si>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</si>
  <si>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</si>
  <si>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</si>
  <si>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</si>
  <si>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</si>
  <si>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</si>
  <si>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</si>
  <si>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</si>
  <si>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</si>
  <si>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</si>
  <si>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</si>
  <si>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</si>
  <si>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</si>
  <si>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</si>
  <si>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</si>
  <si>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</si>
  <si>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</si>
  <si>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</si>
  <si>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</si>
  <si>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</si>
  <si>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</si>
  <si>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</si>
  <si>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</si>
  <si>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</si>
  <si>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</si>
  <si>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</si>
  <si>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</si>
  <si>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</si>
  <si>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</si>
  <si>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</si>
  <si>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</si>
  <si>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</si>
  <si>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</si>
  <si>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</si>
  <si>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</si>
  <si>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</si>
  <si>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</si>
  <si>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</si>
  <si>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</si>
  <si>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</si>
  <si>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</si>
  <si>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</si>
  <si>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</si>
  <si>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</si>
  <si>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</si>
  <si>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</si>
  <si>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</si>
  <si>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</si>
  <si>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</si>
  <si>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</si>
  <si>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</si>
  <si>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</si>
  <si>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</si>
  <si>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</si>
  <si>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</si>
  <si>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</si>
  <si>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</si>
  <si>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</si>
  <si>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</si>
  <si>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</si>
  <si>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</si>
  <si>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</si>
  <si>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</si>
  <si>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</si>
  <si>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</si>
  <si>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</si>
  <si>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</si>
  <si>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</si>
  <si>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</si>
  <si>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</si>
  <si>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</si>
  <si>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</si>
  <si>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</si>
  <si>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</si>
  <si>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</si>
  <si>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</si>
  <si>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</si>
  <si>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</si>
  <si>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</si>
  <si>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</si>
  <si>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</si>
  <si>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</si>
  <si>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</si>
  <si>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</si>
  <si>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</si>
  <si>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</si>
  <si>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</si>
  <si>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</si>
  <si>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</si>
  <si>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</si>
  <si>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</si>
  <si>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</si>
  <si>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</si>
  <si>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</si>
  <si>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</si>
  <si>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</si>
  <si>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</si>
  <si>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</si>
  <si>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</si>
  <si>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</si>
  <si>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</si>
  <si>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</si>
  <si>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</si>
  <si>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</si>
  <si>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</si>
  <si>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</si>
  <si>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</si>
  <si>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</si>
  <si>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</si>
  <si>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</si>
  <si>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</si>
  <si>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</si>
  <si>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</si>
  <si>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</si>
  <si>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</si>
  <si>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</si>
  <si>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</si>
  <si>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</si>
  <si>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</si>
  <si>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</si>
  <si>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</si>
  <si>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</si>
  <si>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</si>
  <si>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</si>
  <si>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</si>
  <si>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</si>
  <si>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</si>
  <si>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</si>
  <si>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</si>
  <si>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</si>
  <si>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</si>
  <si>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</si>
  <si>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</si>
  <si>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</si>
  <si>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</si>
  <si>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</si>
  <si>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</si>
  <si>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</si>
  <si>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</si>
  <si>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</si>
  <si>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</si>
  <si>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</si>
  <si>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</si>
  <si>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</si>
  <si>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</si>
  <si>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</si>
  <si>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</si>
  <si>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</si>
  <si>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</si>
  <si>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</si>
  <si>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</si>
  <si>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</si>
  <si>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</si>
  <si>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</si>
  <si>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</si>
  <si>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</si>
  <si>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</si>
  <si>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</si>
  <si>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</si>
  <si>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</si>
  <si>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</si>
  <si>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</si>
  <si>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</si>
  <si>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</si>
  <si>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</si>
  <si>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</si>
  <si>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</si>
  <si>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</si>
  <si>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</si>
  <si>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</si>
  <si>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</si>
  <si>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</si>
  <si>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</si>
  <si>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</si>
  <si>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</si>
  <si>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</si>
  <si>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</si>
  <si>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</si>
  <si>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</si>
  <si>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</si>
  <si>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</si>
  <si>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</si>
  <si>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</si>
  <si>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</si>
  <si>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</si>
  <si>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</si>
  <si>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</si>
  <si>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</si>
  <si>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</si>
  <si>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</si>
  <si>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</si>
  <si>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</si>
  <si>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</si>
  <si>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</si>
  <si>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</si>
  <si>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</si>
  <si>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</si>
  <si>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</si>
  <si>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</si>
  <si>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</si>
  <si>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</si>
  <si>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</si>
  <si>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</si>
  <si>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</si>
  <si>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</si>
  <si>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</si>
  <si>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</si>
  <si>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</si>
  <si>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</si>
  <si>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</si>
  <si>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</si>
  <si>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</si>
  <si>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</si>
  <si>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</si>
  <si>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</si>
  <si>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</si>
  <si>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</si>
  <si>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</si>
  <si>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</si>
  <si>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</si>
  <si>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</si>
  <si>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</si>
  <si>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</si>
  <si>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</si>
  <si>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</si>
  <si>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</si>
  <si>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</si>
  <si>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</si>
  <si>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</si>
  <si>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</si>
  <si>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</si>
  <si>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</si>
  <si>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</si>
  <si>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</si>
  <si>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</si>
  <si>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</si>
  <si>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</si>
  <si>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</si>
  <si>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</si>
  <si>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</si>
  <si>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</si>
  <si>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</si>
  <si>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</si>
  <si>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</si>
  <si>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</si>
  <si>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</si>
  <si>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</si>
  <si>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</si>
  <si>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</si>
  <si>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</si>
  <si>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</si>
  <si>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</si>
  <si>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</si>
  <si>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</si>
  <si>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</si>
  <si>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</si>
  <si>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</si>
  <si>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</si>
  <si>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</si>
  <si>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</si>
  <si>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</si>
  <si>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</si>
  <si>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</si>
  <si>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</si>
  <si>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</si>
  <si>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</si>
  <si>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</si>
  <si>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</si>
  <si>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</si>
  <si>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</si>
  <si>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</si>
  <si>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</si>
  <si>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</si>
  <si>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</si>
  <si>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</si>
  <si>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</si>
  <si>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</si>
  <si>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</si>
  <si>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</si>
  <si>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</si>
  <si>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</si>
  <si>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</si>
  <si>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</si>
  <si>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</si>
  <si>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</si>
  <si>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</si>
  <si>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</si>
  <si>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</si>
  <si>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</si>
  <si>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</si>
  <si>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</si>
  <si>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</si>
  <si>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</si>
  <si>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</si>
  <si>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</si>
  <si>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</si>
  <si>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</si>
  <si>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</si>
  <si>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</si>
  <si>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</si>
  <si>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</si>
  <si>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</si>
  <si>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</si>
  <si>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</si>
  <si>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</si>
  <si>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</si>
  <si>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</si>
  <si>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</si>
  <si>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</si>
  <si>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</si>
  <si>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</si>
  <si>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</si>
  <si>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</si>
  <si>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</si>
  <si>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</si>
  <si>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</si>
  <si>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</si>
  <si>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</si>
  <si>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</si>
  <si>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</si>
  <si>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</si>
  <si>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</si>
  <si>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</si>
  <si>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</si>
  <si>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</si>
  <si>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</si>
  <si>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</si>
  <si>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</si>
  <si>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</si>
  <si>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</si>
  <si>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</si>
  <si>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</si>
  <si>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</si>
  <si>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</si>
  <si>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</si>
  <si>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</si>
  <si>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</si>
  <si>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</si>
  <si>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</si>
  <si>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</si>
  <si>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</si>
  <si>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</si>
  <si>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</si>
  <si>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</si>
  <si>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</si>
  <si>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</si>
  <si>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</si>
  <si>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</si>
  <si>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</si>
  <si>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</si>
  <si>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</si>
  <si>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</si>
  <si>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</si>
  <si>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</si>
  <si>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</si>
  <si>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</si>
  <si>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</si>
  <si>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</si>
  <si>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</si>
  <si>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</si>
  <si>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</si>
  <si>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</si>
  <si>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</si>
  <si>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</si>
  <si>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</si>
  <si>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</si>
  <si>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</si>
  <si>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</si>
  <si>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</si>
  <si>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</si>
  <si>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</si>
  <si>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</si>
  <si>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</si>
  <si>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</si>
  <si>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</si>
  <si>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</si>
  <si>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</si>
  <si>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</si>
  <si>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</si>
  <si>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</si>
  <si>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</si>
  <si>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</si>
  <si>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</si>
  <si>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</si>
  <si>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</si>
  <si>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</si>
  <si>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</si>
  <si>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</si>
  <si>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</si>
  <si>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</si>
  <si>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</si>
  <si>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</si>
  <si>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</si>
  <si>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</si>
  <si>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</si>
  <si>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</si>
  <si>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</si>
  <si>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</si>
  <si>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</si>
  <si>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</si>
  <si>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</si>
  <si>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</si>
  <si>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</si>
  <si>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</si>
  <si>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</si>
  <si>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</si>
  <si>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</si>
  <si>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</si>
  <si>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</si>
  <si>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</si>
  <si>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</si>
  <si>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</si>
  <si>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</si>
  <si>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</si>
  <si>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</si>
  <si>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</si>
  <si>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</si>
  <si>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</si>
  <si>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</si>
  <si>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</si>
  <si>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</si>
  <si>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</si>
  <si>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</si>
  <si>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</si>
  <si>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</si>
  <si>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</si>
  <si>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</si>
  <si>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</si>
  <si>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</si>
  <si>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</si>
  <si>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</si>
  <si>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</si>
  <si>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</si>
  <si>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</si>
  <si>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</si>
  <si>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</si>
  <si>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</si>
  <si>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</si>
  <si>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</si>
  <si>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</si>
  <si>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</si>
  <si>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</si>
  <si>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</si>
  <si>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</si>
  <si>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</si>
  <si>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</si>
  <si>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</si>
  <si>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</si>
  <si>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</si>
  <si>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</si>
  <si>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</si>
  <si>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</si>
  <si>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</si>
  <si>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</si>
  <si>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</si>
  <si>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</si>
  <si>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</si>
  <si>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</si>
  <si>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</si>
  <si>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</si>
  <si>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</si>
  <si>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</si>
  <si>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</si>
  <si>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</si>
  <si>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</si>
  <si>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</si>
  <si>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</si>
  <si>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</si>
  <si>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</si>
  <si>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</si>
  <si>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</si>
  <si>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</si>
  <si>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</si>
  <si>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</si>
  <si>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</si>
  <si>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</si>
  <si>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</si>
  <si>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</si>
  <si>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</si>
  <si>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</si>
  <si>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</si>
  <si>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</si>
  <si>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</si>
  <si>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</si>
  <si>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</si>
  <si>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</si>
  <si>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</si>
  <si>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</si>
  <si>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</si>
  <si>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</si>
  <si>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</si>
  <si>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</si>
  <si>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</si>
  <si>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</si>
  <si>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</si>
  <si>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</si>
  <si>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</si>
  <si>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</si>
  <si>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</si>
  <si>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</si>
  <si>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</si>
  <si>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</si>
  <si>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</si>
  <si>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</si>
  <si>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</si>
  <si>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</si>
  <si>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</si>
  <si>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</si>
  <si>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</si>
  <si>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</si>
  <si>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</si>
  <si>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</si>
  <si>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</si>
  <si>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</si>
  <si>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</si>
  <si>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</si>
  <si>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</si>
  <si>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</si>
  <si>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</si>
  <si>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</si>
  <si>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</si>
  <si>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</si>
  <si>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</si>
  <si>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</si>
  <si>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</si>
  <si>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</si>
  <si>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</si>
  <si>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</si>
  <si>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</si>
  <si>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</si>
  <si>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</si>
  <si>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</si>
  <si>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</si>
  <si>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</si>
  <si>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</si>
  <si>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</si>
  <si>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</si>
  <si>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</si>
  <si>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</si>
  <si>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</si>
  <si>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</si>
  <si>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</si>
  <si>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</si>
  <si>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</si>
  <si>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</si>
  <si>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</si>
  <si>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</si>
  <si>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</si>
  <si>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</si>
  <si>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</si>
  <si>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</si>
  <si>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</si>
  <si>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</si>
  <si>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</si>
  <si>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</si>
  <si>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</si>
  <si>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</si>
  <si>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</si>
  <si>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</si>
  <si>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</si>
  <si>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</si>
  <si>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</si>
  <si>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</si>
  <si>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</si>
  <si>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</si>
  <si>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</si>
  <si>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</si>
  <si>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</si>
  <si>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</si>
  <si>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</si>
  <si>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</si>
  <si>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</si>
  <si>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</si>
  <si>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</si>
  <si>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</si>
  <si>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</si>
  <si>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</si>
  <si>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</si>
  <si>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</si>
  <si>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</si>
  <si>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</si>
  <si>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</si>
  <si>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</si>
  <si>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</si>
  <si>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</si>
  <si>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</si>
  <si>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</si>
  <si>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</si>
  <si>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</si>
  <si>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</si>
  <si>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</si>
  <si>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</si>
  <si>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</si>
  <si>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</si>
  <si>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</si>
  <si>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</si>
  <si>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</si>
  <si>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</si>
  <si>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</si>
  <si>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</si>
  <si>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</si>
  <si>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</si>
  <si>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</si>
  <si>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</si>
  <si>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</si>
  <si>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</si>
  <si>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</si>
  <si>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</si>
  <si>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</si>
  <si>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</si>
  <si>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</si>
  <si>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</si>
  <si>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</si>
  <si>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</si>
  <si>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</si>
  <si>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</si>
  <si>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</si>
  <si>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</si>
  <si>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</si>
  <si>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</si>
  <si>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</si>
  <si>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</si>
  <si>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</si>
  <si>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</si>
  <si>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</si>
  <si>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</si>
  <si>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</si>
  <si>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</si>
  <si>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</si>
  <si>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</si>
  <si>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</si>
  <si>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</si>
  <si>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</si>
  <si>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</si>
  <si>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</si>
  <si>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</si>
  <si>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</si>
  <si>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</si>
  <si>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</si>
  <si>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</si>
  <si>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</si>
  <si>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</si>
  <si>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</si>
  <si>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</si>
  <si>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</si>
  <si>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</si>
  <si>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</si>
  <si>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</si>
  <si>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</si>
  <si>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</si>
  <si>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</si>
  <si>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</si>
  <si>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</si>
  <si>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</si>
  <si>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</si>
  <si>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</si>
  <si>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</si>
  <si>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</si>
  <si>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</si>
  <si>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</si>
  <si>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</si>
  <si>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</si>
  <si>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</si>
  <si>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</si>
  <si>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</si>
  <si>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</si>
  <si>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</si>
  <si>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</si>
  <si>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</si>
  <si>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</si>
  <si>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</si>
  <si>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</si>
  <si>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</si>
  <si>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</si>
  <si>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</si>
  <si>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</si>
  <si>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</si>
  <si>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</si>
  <si>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</si>
  <si>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</si>
  <si>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</si>
  <si>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</si>
  <si>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</si>
  <si>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</si>
  <si>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</si>
  <si>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</si>
  <si>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</si>
  <si>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</si>
  <si>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</si>
  <si>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</si>
  <si>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</si>
  <si>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</si>
  <si>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</si>
  <si>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</si>
  <si>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</si>
  <si>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</si>
  <si>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</si>
  <si>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</si>
  <si>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</si>
  <si>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</si>
  <si>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</si>
  <si>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</si>
  <si>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</si>
  <si>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</si>
  <si>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</si>
  <si>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</si>
  <si>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</si>
  <si>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</si>
  <si>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</si>
  <si>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</si>
  <si>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</si>
  <si>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</si>
  <si>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</si>
  <si>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</si>
  <si>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</si>
  <si>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</si>
  <si>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</si>
  <si>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</si>
  <si>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</si>
  <si>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</si>
  <si>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</si>
  <si>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</si>
  <si>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</si>
  <si>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</si>
  <si>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</si>
  <si>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</si>
  <si>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</si>
  <si>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</si>
  <si>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</si>
  <si>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</si>
  <si>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</si>
  <si>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</si>
  <si>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</si>
  <si>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</si>
  <si>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</si>
  <si>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</si>
  <si>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</si>
  <si>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</si>
  <si>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</si>
  <si>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</si>
  <si>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</si>
  <si>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</si>
  <si>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</si>
  <si>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</si>
  <si>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</si>
  <si>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</si>
  <si>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</si>
  <si>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</si>
  <si>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</si>
  <si>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</si>
  <si>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</si>
  <si>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</si>
  <si>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</si>
  <si>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</si>
  <si>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</si>
  <si>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</si>
  <si>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</si>
  <si>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</si>
  <si>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</si>
  <si>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</si>
  <si>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</si>
  <si>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</si>
  <si>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</si>
  <si>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</si>
  <si>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</si>
  <si>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</si>
  <si>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</si>
  <si>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</si>
  <si>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</si>
  <si>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</si>
  <si>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</si>
  <si>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</si>
  <si>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</si>
  <si>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</si>
  <si>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</si>
  <si>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</si>
  <si>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</si>
  <si>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</si>
  <si>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</si>
  <si>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</si>
  <si>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</si>
  <si>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</si>
  <si>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</si>
  <si>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</si>
  <si>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</si>
  <si>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</si>
  <si>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</si>
  <si>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</si>
  <si>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</si>
  <si>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</si>
  <si>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</si>
  <si>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</si>
  <si>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</si>
  <si>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</si>
  <si>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</si>
  <si>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</si>
  <si>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</si>
  <si>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</si>
  <si>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</si>
  <si>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</si>
  <si>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</si>
  <si>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</si>
  <si>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</si>
  <si>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</si>
  <si>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</si>
  <si>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</si>
  <si>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</si>
  <si>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</si>
  <si>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</si>
  <si>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</si>
  <si>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</si>
  <si>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</si>
  <si>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</si>
  <si>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</si>
  <si>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</si>
  <si>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</si>
  <si>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</si>
  <si>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</si>
  <si>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</si>
  <si>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</si>
  <si>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</si>
  <si>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</si>
  <si>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</si>
  <si>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</si>
  <si>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</si>
  <si>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</si>
  <si>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</si>
  <si>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</si>
  <si>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</si>
  <si>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</si>
  <si>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</si>
  <si>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</si>
  <si>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</si>
  <si>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</si>
  <si>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</si>
  <si>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</si>
  <si>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</si>
  <si>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</si>
  <si>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</si>
  <si>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</si>
  <si>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</si>
  <si>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</si>
  <si>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</si>
  <si>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</si>
  <si>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</si>
  <si>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</si>
  <si>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</si>
  <si>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</si>
  <si>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</si>
  <si>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</si>
  <si>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</si>
  <si>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</si>
  <si>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</si>
  <si>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</si>
  <si>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</si>
  <si>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</si>
  <si>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</si>
  <si>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</si>
  <si>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</si>
  <si>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</si>
  <si>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</si>
  <si>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</si>
  <si>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</si>
  <si>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</si>
  <si>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</si>
  <si>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</si>
  <si>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</si>
  <si>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</si>
  <si>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</si>
  <si>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</si>
  <si>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</si>
  <si>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</si>
  <si>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</si>
  <si>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</si>
  <si>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</si>
  <si>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</si>
  <si>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</si>
  <si>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</si>
  <si>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</si>
  <si>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</si>
  <si>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</si>
  <si>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</si>
  <si>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</si>
  <si>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</si>
  <si>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</si>
  <si>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</si>
  <si>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</si>
  <si>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</si>
  <si>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</si>
  <si>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</si>
  <si>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</si>
  <si>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</si>
  <si>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</si>
  <si>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</si>
  <si>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</si>
  <si>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</si>
  <si>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</si>
  <si>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</si>
  <si>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</si>
  <si>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</si>
  <si>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</si>
  <si>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</si>
  <si>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</si>
  <si>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</si>
  <si>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</si>
  <si>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</si>
  <si>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</si>
  <si>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</si>
  <si>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</si>
  <si>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</si>
  <si>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</si>
  <si>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</si>
  <si>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</si>
  <si>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</si>
  <si>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</si>
  <si>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</si>
  <si>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</si>
  <si>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</si>
  <si>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</si>
  <si>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</si>
  <si>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</si>
  <si>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</si>
  <si>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</si>
  <si>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</si>
  <si>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</si>
  <si>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</si>
  <si>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</si>
  <si>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</si>
  <si>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</si>
  <si>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</si>
  <si>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</si>
  <si>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</si>
  <si>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</si>
  <si>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</si>
  <si>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</si>
  <si>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</si>
  <si>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</si>
  <si>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</si>
  <si>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</si>
  <si>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</si>
  <si>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</si>
  <si>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</si>
  <si>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</si>
  <si>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</si>
  <si>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</si>
  <si>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</si>
  <si>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</si>
  <si>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</si>
  <si>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</si>
  <si>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</si>
  <si>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</si>
  <si>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</si>
  <si>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</si>
  <si>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</si>
  <si>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</si>
  <si>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</si>
  <si>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</si>
  <si>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</si>
  <si>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</si>
  <si>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</si>
  <si>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</si>
  <si>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</si>
  <si>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</si>
  <si>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</si>
  <si>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</si>
  <si>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</si>
  <si>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</si>
  <si>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</si>
  <si>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</si>
  <si>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</si>
  <si>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</si>
  <si>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</si>
  <si>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</si>
  <si>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</si>
  <si>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</si>
  <si>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</si>
  <si>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</si>
  <si>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</si>
  <si>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</si>
  <si>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</si>
  <si>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</si>
  <si>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</si>
  <si>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</si>
  <si>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</si>
  <si>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</si>
  <si>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</si>
  <si>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</si>
  <si>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</si>
  <si>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</si>
  <si>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</si>
  <si>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</si>
  <si>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</si>
  <si>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</si>
  <si>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</si>
  <si>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</si>
  <si>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</si>
  <si>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</si>
  <si>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</si>
  <si>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</si>
  <si>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</si>
  <si>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</si>
  <si>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</si>
  <si>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</si>
  <si>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</si>
  <si>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</si>
  <si>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</si>
  <si>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</si>
  <si>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</si>
  <si>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</si>
  <si>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</si>
  <si>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</si>
  <si>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</si>
  <si>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</si>
  <si>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</si>
  <si>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</si>
  <si>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</si>
  <si>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</si>
  <si>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</si>
  <si>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</si>
  <si>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</si>
  <si>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</si>
  <si>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</si>
  <si>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</si>
  <si>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</si>
  <si>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</si>
  <si>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</si>
  <si>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</si>
  <si>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</si>
  <si>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</si>
  <si>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</si>
  <si>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</si>
  <si>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</si>
  <si>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</si>
  <si>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</si>
  <si>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</si>
  <si>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</si>
  <si>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</si>
  <si>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</si>
  <si>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</si>
  <si>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</si>
  <si>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</si>
  <si>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</si>
  <si>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</si>
  <si>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</si>
  <si>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</si>
  <si>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</si>
  <si>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</si>
  <si>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</si>
  <si>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</si>
  <si>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</si>
  <si>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</si>
  <si>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</si>
  <si>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</si>
  <si>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</si>
  <si>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</si>
  <si>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</si>
  <si>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</si>
  <si>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</si>
  <si>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</si>
  <si>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</si>
  <si>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</si>
  <si>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</si>
  <si>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</si>
  <si>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</si>
  <si>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</si>
  <si>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</si>
  <si>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</si>
  <si>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</si>
  <si>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</si>
  <si>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</si>
  <si>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</si>
  <si>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</si>
  <si>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</si>
  <si>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</si>
  <si>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</si>
  <si>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</si>
  <si>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</si>
  <si>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</si>
  <si>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</si>
  <si>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</si>
  <si>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</si>
  <si>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</si>
  <si>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</si>
  <si>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</si>
  <si>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</si>
  <si>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</si>
  <si>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</si>
  <si>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</si>
  <si>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</si>
  <si>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</si>
  <si>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</si>
  <si>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</si>
  <si>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</si>
  <si>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</si>
  <si>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</si>
  <si>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</si>
  <si>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</si>
  <si>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</si>
  <si>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</si>
  <si>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</si>
  <si>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</si>
  <si>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</si>
  <si>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</si>
  <si>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</si>
  <si>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</si>
  <si>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</si>
  <si>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</si>
  <si>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</si>
  <si>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</si>
  <si>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</si>
  <si>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</si>
  <si>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</si>
  <si>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</si>
  <si>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</si>
  <si>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</si>
  <si>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</si>
  <si>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</si>
  <si>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</si>
  <si>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</si>
  <si>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</si>
  <si>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</si>
  <si>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</si>
  <si>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</si>
  <si>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</si>
  <si>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</si>
  <si>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</si>
  <si>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</si>
  <si>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</si>
  <si>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</si>
  <si>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</si>
  <si>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</si>
  <si>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</si>
  <si>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</si>
  <si>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</si>
  <si>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</si>
  <si>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</si>
  <si>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</si>
  <si>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</si>
  <si>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</si>
  <si>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</si>
  <si>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</si>
  <si>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</si>
  <si>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</si>
  <si>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</si>
  <si>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</si>
  <si>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</si>
  <si>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</si>
  <si>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</si>
  <si>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</si>
  <si>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</si>
  <si>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</si>
  <si>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</si>
  <si>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</si>
  <si>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</si>
  <si>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</si>
  <si>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</si>
  <si>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</si>
  <si>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</si>
  <si>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</si>
  <si>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</si>
  <si>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</si>
  <si>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</si>
  <si>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</si>
  <si>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</si>
  <si>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</si>
  <si>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</si>
  <si>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</si>
  <si>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</si>
  <si>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</si>
  <si>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</si>
  <si>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</si>
  <si>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</si>
  <si>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</si>
  <si>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</si>
  <si>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</si>
  <si>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</si>
  <si>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</si>
  <si>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</si>
  <si>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</si>
  <si>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</si>
  <si>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</si>
  <si>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</si>
  <si>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</si>
  <si>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</si>
  <si>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</si>
  <si>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</si>
  <si>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</si>
  <si>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</si>
  <si>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</si>
  <si>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</si>
  <si>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</si>
  <si>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</si>
  <si>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</si>
  <si>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</si>
  <si>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</si>
  <si>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</si>
  <si>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</si>
  <si>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</si>
  <si>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</si>
  <si>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</si>
  <si>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</si>
  <si>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</si>
  <si>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</si>
  <si>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</si>
  <si>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</si>
  <si>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</si>
  <si>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</si>
  <si>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</si>
  <si>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</si>
  <si>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</si>
  <si>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</si>
  <si>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</si>
  <si>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</si>
  <si>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</si>
  <si>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</si>
  <si>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</si>
  <si>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</si>
  <si>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</si>
  <si>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</si>
  <si>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</si>
  <si>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</si>
  <si>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</si>
  <si>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</si>
  <si>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</si>
  <si>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</si>
  <si>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</si>
  <si>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</si>
  <si>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</si>
  <si>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</si>
  <si>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</si>
  <si>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</si>
  <si>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</si>
  <si>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</si>
  <si>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</si>
  <si>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</si>
  <si>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</si>
  <si>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</si>
  <si>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</si>
  <si>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</si>
  <si>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</si>
  <si>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</si>
  <si>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</si>
  <si>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</si>
  <si>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</si>
  <si>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</si>
  <si>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</si>
  <si>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</si>
  <si>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</si>
  <si>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</si>
  <si>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</si>
  <si>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</si>
  <si>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</si>
  <si>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</si>
  <si>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</si>
  <si>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</si>
  <si>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</si>
  <si>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</si>
  <si>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</si>
  <si>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</si>
  <si>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</si>
  <si>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</si>
  <si>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</si>
  <si>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</si>
  <si>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</si>
  <si>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</si>
  <si>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</si>
  <si>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</si>
  <si>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</si>
  <si>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</si>
  <si>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</si>
  <si>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</si>
  <si>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</si>
  <si>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</si>
  <si>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</si>
  <si>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</si>
  <si>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</si>
  <si>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</si>
  <si>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</si>
  <si>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</si>
  <si>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</si>
  <si>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</si>
  <si>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</si>
  <si>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</si>
  <si>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</si>
  <si>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</si>
  <si>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</si>
  <si>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</si>
  <si>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</si>
  <si>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</si>
  <si>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</si>
  <si>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</si>
  <si>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</si>
  <si>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</si>
  <si>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</si>
  <si>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</si>
  <si>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</si>
  <si>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</si>
  <si>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</si>
  <si>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</si>
  <si>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</si>
  <si>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</si>
  <si>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</si>
  <si>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</si>
  <si>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</si>
  <si>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</si>
  <si>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</si>
  <si>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</si>
  <si>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</si>
  <si>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</si>
  <si>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</si>
  <si>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</si>
  <si>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</si>
  <si>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</si>
  <si>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</si>
  <si>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</si>
  <si>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</si>
  <si>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</si>
  <si>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</si>
  <si>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</si>
  <si>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</si>
  <si>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</si>
  <si>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</si>
  <si>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</si>
  <si>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</si>
  <si>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</si>
  <si>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</si>
  <si>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</si>
  <si>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</si>
  <si>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</si>
  <si>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</si>
  <si>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</si>
  <si>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</si>
  <si>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</si>
  <si>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</si>
  <si>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</si>
  <si>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</si>
  <si>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</si>
  <si>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</si>
  <si>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</si>
  <si>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</si>
  <si>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</si>
  <si>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</si>
  <si>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</si>
  <si>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</si>
  <si>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</si>
  <si>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</si>
  <si>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</si>
  <si>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</si>
  <si>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</si>
  <si>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</si>
  <si>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</si>
  <si>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</si>
  <si>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</si>
  <si>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</si>
  <si>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</si>
  <si>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</si>
  <si>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</si>
  <si>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</si>
  <si>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</si>
  <si>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</si>
  <si>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</si>
  <si>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</si>
  <si>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</si>
  <si>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</si>
  <si>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</si>
  <si>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</si>
  <si>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</si>
  <si>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</si>
  <si>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</si>
  <si>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</si>
  <si>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</si>
  <si>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</si>
  <si>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</si>
  <si>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</si>
  <si>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</si>
  <si>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</si>
  <si>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</si>
  <si>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</si>
  <si>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</si>
  <si>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</si>
  <si>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</si>
  <si>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</si>
  <si>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</si>
  <si>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</si>
  <si>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</si>
  <si>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</si>
  <si>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</si>
  <si>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</si>
  <si>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</si>
  <si>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</si>
  <si>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</si>
  <si>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</si>
  <si>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</si>
  <si>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</si>
  <si>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</si>
  <si>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</si>
  <si>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</si>
  <si>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</si>
  <si>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</si>
  <si>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</si>
  <si>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</si>
  <si>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</si>
  <si>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</si>
  <si>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</si>
  <si>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</si>
  <si>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</si>
  <si>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</si>
  <si>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</si>
  <si>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</si>
  <si>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</si>
  <si>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</si>
  <si>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</si>
  <si>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</si>
  <si>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</si>
  <si>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</si>
  <si>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</si>
  <si>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</si>
  <si>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</si>
  <si>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</si>
  <si>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</si>
  <si>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</si>
  <si>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</si>
  <si>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</si>
  <si>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</si>
  <si>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</si>
  <si>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</si>
  <si>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</si>
  <si>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</si>
  <si>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</si>
  <si>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</si>
  <si>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</si>
  <si>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</si>
  <si>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</si>
  <si>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</si>
  <si>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</si>
  <si>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</si>
  <si>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</si>
  <si>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</si>
  <si>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</si>
  <si>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</si>
  <si>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</si>
  <si>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</si>
  <si>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</si>
  <si>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</si>
  <si>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</si>
  <si>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</si>
  <si>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</si>
  <si>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</si>
  <si>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</si>
  <si>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</si>
  <si>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</si>
  <si>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</si>
  <si>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</si>
  <si>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</si>
  <si>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</si>
  <si>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</si>
  <si>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</si>
  <si>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</si>
  <si>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</si>
  <si>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</si>
  <si>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</si>
  <si>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</si>
  <si>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</si>
  <si>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</si>
  <si>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</si>
  <si>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</si>
  <si>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</si>
  <si>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</si>
  <si>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</si>
  <si>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</si>
  <si>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</si>
  <si>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</si>
  <si>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</si>
  <si>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</si>
  <si>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</si>
  <si>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</si>
  <si>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</si>
  <si>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</si>
  <si>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</si>
  <si>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</si>
  <si>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</si>
  <si>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</si>
  <si>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</si>
  <si>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</si>
  <si>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</si>
  <si>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</si>
  <si>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</si>
  <si>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</si>
  <si>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</si>
  <si>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</si>
  <si>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</si>
  <si>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</si>
  <si>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</si>
  <si>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</si>
  <si>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</si>
  <si>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</si>
  <si>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</si>
  <si>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</si>
  <si>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</si>
  <si>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</si>
  <si>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</si>
  <si>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</si>
  <si>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</si>
  <si>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</si>
  <si>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</si>
  <si>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</si>
  <si>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</si>
  <si>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</si>
  <si>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</si>
  <si>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</si>
  <si>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</si>
  <si>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</si>
  <si>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</si>
  <si>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</si>
  <si>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</si>
  <si>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</si>
  <si>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</si>
  <si>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</si>
  <si>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</si>
  <si>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</si>
  <si>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</si>
  <si>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</si>
  <si>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</si>
  <si>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</si>
  <si>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</si>
  <si>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</si>
  <si>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</si>
  <si>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</si>
  <si>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</si>
  <si>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</si>
  <si>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</si>
  <si>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</si>
  <si>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</si>
  <si>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</si>
  <si>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</si>
  <si>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</si>
  <si>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</si>
  <si>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</si>
  <si>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</si>
  <si>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</si>
  <si>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</si>
  <si>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</si>
  <si>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</si>
  <si>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</si>
  <si>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</si>
  <si>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</si>
  <si>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</si>
  <si>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</si>
  <si>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</si>
  <si>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</si>
  <si>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</si>
  <si>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</si>
  <si>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</si>
  <si>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</si>
  <si>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</si>
  <si>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</si>
  <si>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</si>
  <si>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</si>
  <si>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</si>
  <si>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</si>
  <si>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</si>
  <si>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</si>
  <si>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</si>
  <si>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</si>
  <si>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</si>
  <si>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</si>
  <si>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</si>
  <si>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</si>
  <si>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</si>
  <si>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</si>
  <si>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</si>
  <si>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</si>
  <si>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</si>
  <si>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</si>
  <si>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</si>
  <si>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</si>
  <si>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</si>
  <si>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</si>
  <si>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</si>
  <si>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</si>
  <si>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</si>
  <si>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</si>
  <si>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</si>
  <si>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</si>
  <si>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</si>
  <si>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</si>
  <si>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</si>
  <si>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</si>
  <si>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</si>
  <si>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</si>
  <si>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</si>
  <si>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</si>
  <si>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</si>
  <si>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</si>
  <si>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</si>
  <si>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</si>
  <si>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</si>
  <si>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</si>
  <si>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</si>
  <si>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</si>
  <si>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</si>
  <si>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</si>
  <si>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</si>
  <si>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</si>
  <si>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</si>
  <si>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</si>
  <si>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</si>
  <si>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</si>
  <si>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</si>
  <si>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</si>
  <si>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</si>
  <si>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</si>
  <si>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</si>
  <si>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</si>
  <si>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</si>
  <si>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</si>
  <si>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</si>
  <si>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</si>
  <si>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</si>
  <si>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</si>
  <si>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</si>
  <si>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</si>
  <si>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</si>
  <si>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</si>
  <si>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</si>
  <si>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</si>
  <si>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</si>
  <si>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</si>
  <si>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</si>
  <si>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</si>
  <si>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</si>
  <si>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</si>
  <si>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</si>
  <si>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</si>
  <si>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</si>
  <si>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</si>
  <si>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</si>
  <si>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</si>
  <si>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</si>
  <si>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</si>
  <si>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</si>
  <si>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</si>
  <si>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</si>
  <si>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</si>
  <si>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</si>
  <si>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</si>
  <si>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</si>
  <si>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</si>
  <si>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</si>
  <si>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</si>
  <si>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</si>
  <si>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</si>
  <si>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</si>
  <si>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</si>
  <si>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</si>
  <si>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</si>
  <si>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</si>
  <si>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</si>
  <si>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</si>
  <si>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</si>
  <si>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</si>
  <si>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</si>
  <si>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</si>
  <si>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</si>
  <si>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</si>
  <si>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</si>
  <si>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</si>
  <si>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</si>
  <si>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</si>
  <si>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</si>
  <si>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</si>
  <si>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</si>
  <si>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</si>
  <si>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</si>
  <si>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</si>
  <si>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</si>
  <si>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</si>
  <si>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</si>
  <si>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</si>
  <si>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</si>
  <si>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</si>
  <si>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</si>
  <si>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</si>
  <si>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</si>
  <si>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</si>
  <si>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</si>
  <si>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</si>
  <si>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</si>
  <si>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</si>
  <si>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</si>
  <si>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</si>
  <si>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</si>
  <si>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</si>
  <si>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</si>
  <si>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</si>
  <si>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</si>
  <si>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</si>
  <si>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</si>
  <si>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</si>
  <si>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</si>
  <si>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</si>
  <si>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</si>
  <si>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</si>
  <si>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</si>
  <si>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</si>
  <si>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</si>
  <si>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</si>
  <si>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</si>
  <si>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</si>
  <si>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</si>
  <si>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</si>
  <si>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</si>
  <si>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</si>
  <si>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</si>
  <si>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</si>
  <si>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</si>
  <si>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</si>
  <si>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</si>
  <si>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</si>
  <si>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</si>
  <si>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</si>
  <si>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</si>
  <si>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</si>
  <si>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</si>
  <si>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</si>
  <si>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</si>
  <si>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</si>
  <si>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</si>
  <si>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</si>
  <si>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</si>
  <si>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</si>
  <si>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</si>
  <si>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</si>
  <si>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</si>
  <si>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</si>
  <si>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</si>
  <si>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</si>
  <si>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</si>
  <si>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</si>
  <si>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</si>
  <si>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</si>
  <si>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</si>
  <si>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</si>
  <si>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</si>
  <si>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</si>
  <si>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</si>
  <si>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</si>
  <si>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</si>
  <si>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</si>
  <si>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</si>
  <si>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</si>
  <si>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</si>
  <si>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</si>
  <si>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</si>
  <si>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</si>
  <si>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</si>
  <si>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</si>
  <si>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</si>
  <si>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</si>
  <si>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</si>
  <si>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</si>
  <si>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</si>
  <si>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</si>
  <si>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</si>
  <si>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</si>
  <si>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</si>
  <si>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</si>
  <si>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</si>
  <si>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</si>
  <si>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</si>
  <si>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</si>
  <si>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</si>
  <si>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</si>
  <si>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</si>
  <si>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</si>
  <si>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</si>
  <si>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</si>
  <si>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</si>
  <si>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</si>
  <si>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</si>
  <si>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</si>
  <si>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</si>
  <si>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</si>
  <si>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</si>
  <si>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</si>
  <si>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</si>
  <si>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</si>
  <si>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</si>
  <si>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</si>
  <si>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</si>
  <si>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</si>
  <si>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</si>
  <si>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</si>
  <si>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</si>
  <si>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</si>
  <si>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</si>
  <si>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</si>
  <si>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</si>
  <si>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</si>
  <si>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</si>
  <si>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</si>
  <si>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</si>
  <si>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</si>
  <si>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</si>
  <si>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</si>
  <si>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</si>
  <si>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</si>
  <si>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</si>
  <si>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</si>
  <si>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</si>
  <si>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</si>
  <si>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</si>
  <si>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</si>
  <si>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</si>
  <si>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</si>
  <si>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</si>
  <si>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</si>
  <si>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</si>
  <si>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</si>
  <si>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</si>
  <si>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</si>
  <si>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</si>
  <si>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</si>
  <si>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</si>
  <si>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</si>
  <si>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</si>
  <si>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</si>
  <si>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</si>
  <si>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</si>
  <si>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</si>
  <si>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</si>
  <si>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</si>
  <si>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</si>
  <si>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</si>
  <si>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</si>
  <si>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</si>
  <si>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</si>
  <si>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</si>
  <si>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</si>
  <si>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</si>
  <si>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</si>
  <si>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</si>
  <si>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</si>
  <si>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</si>
  <si>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</si>
  <si>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</si>
  <si>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</si>
  <si>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</si>
  <si>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</si>
  <si>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</si>
  <si>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</si>
  <si>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</si>
  <si>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</si>
  <si>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</si>
  <si>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</si>
  <si>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</si>
  <si>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</si>
  <si>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</si>
  <si>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</si>
  <si>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</si>
  <si>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</si>
  <si>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</si>
  <si>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</si>
  <si>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</si>
  <si>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</si>
  <si>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</si>
  <si>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</si>
  <si>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</si>
  <si>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</si>
  <si>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</si>
  <si>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</si>
  <si>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</si>
  <si>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</si>
  <si>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</si>
  <si>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</si>
  <si>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</si>
  <si>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</si>
  <si>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</si>
  <si>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</si>
  <si>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</si>
  <si>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</si>
  <si>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</si>
  <si>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</si>
  <si>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</si>
  <si>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</si>
  <si>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</si>
  <si>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</si>
  <si>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</si>
  <si>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</si>
  <si>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</si>
  <si>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</si>
  <si>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</si>
  <si>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</si>
  <si>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</si>
  <si>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</si>
  <si>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</si>
  <si>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</si>
  <si>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</si>
  <si>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</si>
  <si>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</si>
  <si>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</si>
  <si>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</si>
  <si>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</si>
  <si>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</si>
  <si>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</si>
  <si>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</si>
  <si>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</si>
  <si>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</si>
  <si>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</si>
  <si>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</si>
  <si>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</si>
  <si>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</si>
  <si>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</si>
  <si>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</si>
  <si>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</si>
  <si>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</si>
  <si>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</si>
  <si>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</si>
  <si>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</si>
  <si>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</si>
  <si>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</si>
  <si>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</si>
  <si>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</si>
  <si>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</si>
  <si>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</si>
  <si>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</si>
  <si>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</si>
  <si>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</si>
  <si>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</si>
  <si>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</si>
  <si>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</si>
  <si>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</si>
  <si>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</si>
  <si>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</si>
  <si>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</si>
  <si>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</si>
  <si>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</si>
  <si>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</si>
  <si>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</si>
  <si>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</si>
  <si>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</si>
  <si>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</si>
  <si>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</si>
  <si>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</si>
  <si>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</si>
  <si>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</si>
  <si>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</si>
  <si>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</si>
  <si>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</si>
  <si>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</si>
  <si>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</si>
  <si>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</si>
  <si>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</si>
  <si>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</si>
  <si>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</si>
  <si>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</si>
  <si>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</si>
  <si>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</si>
  <si>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</si>
  <si>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</si>
  <si>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</si>
  <si>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</si>
  <si>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</si>
  <si>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</si>
  <si>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</si>
  <si>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</si>
  <si>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</si>
  <si>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</si>
  <si>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</si>
  <si>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</si>
  <si>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</si>
  <si>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</si>
  <si>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</si>
  <si>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</si>
  <si>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</si>
  <si>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</si>
  <si>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</si>
  <si>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</si>
  <si>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</si>
  <si>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</si>
  <si>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</si>
  <si>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</si>
  <si>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</si>
  <si>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</si>
  <si>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</si>
  <si>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</si>
  <si>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</si>
  <si>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</si>
  <si>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</si>
  <si>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</si>
  <si>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</si>
  <si>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</si>
  <si>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</si>
  <si>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</si>
  <si>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</si>
  <si>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</si>
  <si>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</si>
  <si>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</si>
  <si>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</si>
  <si>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</si>
  <si>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</si>
  <si>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</si>
  <si>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</si>
  <si>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</si>
  <si>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</si>
  <si>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</si>
  <si>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</si>
  <si>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</si>
  <si>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</si>
  <si>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</si>
  <si>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</si>
  <si>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</si>
  <si>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</si>
  <si>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</si>
  <si>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</si>
  <si>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</si>
  <si>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</si>
  <si>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</si>
  <si>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</si>
  <si>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</si>
  <si>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</si>
  <si>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</si>
  <si>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</si>
  <si>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</si>
  <si>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</si>
  <si>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</si>
  <si>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</si>
  <si>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</si>
  <si>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</si>
  <si>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</si>
  <si>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</si>
  <si>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</si>
  <si>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</si>
  <si>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</si>
  <si>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</si>
  <si>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</si>
  <si>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</si>
  <si>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</si>
  <si>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</si>
  <si>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</si>
  <si>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</si>
  <si>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</si>
  <si>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</si>
  <si>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</si>
  <si>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</si>
  <si>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</si>
  <si>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</si>
  <si>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</si>
  <si>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</si>
  <si>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</si>
  <si>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</si>
  <si>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</si>
  <si>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</si>
  <si>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</si>
  <si>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</si>
  <si>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</si>
  <si>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</si>
  <si>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</si>
  <si>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</si>
  <si>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</si>
  <si>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</si>
  <si>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</si>
  <si>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</si>
  <si>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</si>
  <si>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</si>
  <si>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</si>
  <si>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</si>
  <si>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</si>
  <si>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</si>
  <si>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</si>
  <si>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</si>
  <si>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</si>
  <si>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</si>
  <si>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</si>
  <si>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</si>
  <si>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</si>
  <si>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</si>
  <si>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</si>
  <si>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</si>
  <si>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</si>
  <si>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</si>
  <si>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</si>
  <si>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</si>
  <si>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</si>
  <si>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</si>
  <si>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</si>
  <si>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</si>
  <si>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</si>
  <si>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</si>
  <si>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</si>
  <si>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</si>
  <si>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</si>
  <si>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</si>
  <si>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</si>
  <si>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</si>
  <si>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</si>
  <si>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</si>
  <si>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</si>
  <si>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</si>
  <si>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</si>
  <si>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</si>
  <si>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</si>
  <si>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</si>
  <si>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</si>
  <si>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</si>
  <si>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</si>
  <si>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</si>
  <si>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</si>
  <si>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</si>
  <si>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</si>
  <si>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</si>
  <si>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</si>
  <si>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</si>
  <si>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</si>
  <si>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</si>
  <si>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</si>
  <si>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</si>
  <si>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</si>
  <si>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</si>
  <si>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</si>
  <si>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</si>
  <si>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</si>
  <si>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</si>
  <si>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</si>
  <si>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</si>
  <si>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</si>
  <si>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</si>
  <si>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</si>
  <si>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</si>
  <si>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</si>
  <si>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</si>
  <si>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</si>
  <si>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</si>
  <si>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</si>
  <si>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</si>
  <si>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</si>
  <si>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</si>
  <si>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</si>
  <si>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</si>
  <si>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</si>
  <si>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</si>
  <si>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</si>
  <si>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</si>
  <si>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</si>
  <si>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</si>
  <si>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</si>
  <si>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</si>
  <si>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</si>
  <si>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</si>
  <si>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</si>
  <si>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</si>
  <si>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</si>
  <si>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</si>
  <si>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</si>
  <si>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</si>
  <si>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</si>
  <si>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</si>
  <si>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</si>
  <si>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</si>
  <si>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</si>
  <si>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</si>
  <si>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</si>
  <si>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</si>
  <si>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</si>
  <si>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</si>
  <si>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</si>
  <si>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</si>
  <si>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</si>
  <si>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</si>
  <si>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</si>
  <si>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</si>
  <si>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</si>
  <si>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</si>
  <si>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</si>
  <si>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</si>
  <si>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</si>
  <si>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</si>
  <si>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</si>
  <si>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</si>
  <si>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</si>
  <si>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</si>
  <si>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</si>
  <si>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</si>
  <si>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</si>
  <si>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</si>
  <si>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</si>
  <si>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</si>
  <si>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</si>
  <si>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</si>
  <si>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</si>
  <si>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</si>
  <si>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</si>
  <si>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</si>
  <si>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</si>
  <si>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</si>
  <si>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</si>
  <si>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</si>
  <si>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</si>
  <si>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</si>
  <si>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</si>
  <si>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</si>
  <si>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</si>
  <si>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</si>
  <si>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</si>
  <si>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</si>
  <si>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</si>
  <si>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</si>
  <si>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</si>
  <si>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</si>
  <si>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</si>
  <si>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</si>
  <si>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</si>
  <si>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</si>
  <si>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</si>
  <si>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</si>
  <si>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</si>
  <si>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</si>
  <si>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</si>
  <si>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</si>
  <si>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</si>
  <si>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</si>
  <si>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</si>
  <si>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</si>
  <si>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</si>
  <si>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</si>
  <si>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</si>
  <si>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</si>
  <si>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</si>
  <si>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</si>
  <si>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</si>
  <si>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</si>
  <si>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</si>
  <si>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</si>
  <si>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</si>
  <si>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</si>
  <si>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</si>
  <si>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</si>
  <si>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</si>
  <si>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</si>
  <si>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</si>
  <si>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</si>
  <si>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</si>
  <si>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</si>
  <si>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</si>
  <si>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</si>
  <si>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</si>
  <si>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</si>
  <si>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</si>
  <si>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</si>
  <si>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</si>
  <si>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</si>
  <si>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</si>
  <si>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</si>
  <si>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</si>
  <si>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</si>
  <si>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</si>
  <si>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</si>
  <si>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</si>
  <si>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</si>
  <si>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</si>
  <si>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</si>
  <si>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</si>
  <si>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</si>
  <si>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</si>
  <si>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</si>
  <si>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</si>
  <si>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</si>
  <si>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</si>
  <si>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</si>
  <si>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</si>
  <si>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</si>
  <si>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</si>
  <si>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</si>
  <si>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</si>
  <si>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</si>
  <si>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</si>
  <si>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</si>
  <si>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</si>
  <si>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</si>
  <si>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</si>
  <si>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</si>
  <si>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</si>
  <si>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</si>
  <si>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</si>
  <si>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</si>
  <si>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</si>
  <si>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</si>
  <si>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</si>
  <si>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</si>
  <si>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</si>
  <si>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</si>
  <si>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</si>
  <si>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</si>
  <si>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</si>
  <si>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</si>
  <si>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</si>
  <si>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</si>
  <si>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</si>
  <si>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</si>
  <si>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</si>
  <si>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</si>
  <si>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</si>
  <si>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</si>
  <si>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</si>
  <si>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</si>
  <si>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</si>
  <si>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</si>
  <si>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</si>
  <si>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</si>
  <si>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</si>
  <si>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</si>
  <si>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</si>
  <si>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</si>
  <si>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</si>
  <si>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</si>
  <si>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</si>
  <si>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</si>
  <si>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</si>
  <si>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</si>
  <si>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</si>
  <si>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</si>
  <si>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</si>
  <si>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</si>
  <si>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</si>
  <si>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</si>
  <si>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</si>
  <si>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</si>
  <si>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</si>
  <si>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</si>
  <si>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</si>
  <si>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</si>
  <si>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</si>
  <si>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</si>
  <si>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</si>
  <si>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</si>
  <si>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</si>
  <si>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</si>
  <si>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</si>
  <si>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</si>
  <si>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</si>
  <si>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</si>
  <si>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</si>
  <si>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</si>
  <si>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</si>
  <si>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</si>
  <si>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</si>
  <si>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</si>
  <si>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</si>
  <si>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</si>
  <si>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</si>
  <si>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</si>
  <si>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</si>
  <si>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</si>
  <si>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</si>
  <si>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</si>
  <si>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</si>
  <si>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</si>
  <si>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</si>
  <si>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</si>
  <si>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</si>
  <si>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</si>
  <si>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</si>
  <si>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</si>
  <si>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</si>
  <si>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</si>
  <si>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</si>
  <si>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</si>
  <si>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</si>
  <si>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</si>
  <si>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</si>
  <si>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</si>
  <si>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</si>
  <si>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</si>
  <si>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</si>
  <si>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</si>
  <si>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</si>
  <si>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</si>
  <si>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</si>
  <si>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</si>
  <si>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</si>
  <si>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</si>
  <si>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</si>
  <si>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</si>
  <si>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</si>
  <si>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</si>
  <si>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</si>
  <si>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</si>
  <si>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</si>
  <si>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</si>
  <si>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</si>
  <si>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</si>
  <si>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</si>
  <si>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</si>
  <si>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</si>
  <si>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</si>
  <si>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</si>
  <si>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</si>
  <si>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</si>
  <si>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</si>
  <si>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</si>
  <si>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</si>
  <si>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</si>
  <si>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</si>
  <si>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</si>
  <si>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</si>
  <si>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</si>
  <si>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</si>
  <si>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</si>
  <si>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</si>
  <si>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</si>
  <si>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</si>
  <si>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</si>
  <si>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</si>
  <si>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</si>
  <si>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</si>
  <si>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</si>
  <si>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</si>
  <si>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</si>
  <si>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</si>
  <si>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</si>
  <si>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</si>
  <si>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</si>
  <si>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</si>
  <si>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</si>
  <si>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</si>
  <si>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</si>
  <si>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</si>
  <si>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</si>
  <si>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</si>
  <si>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</si>
  <si>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</si>
  <si>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</si>
  <si>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</si>
  <si>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</si>
  <si>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</si>
  <si>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</si>
  <si>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</si>
  <si>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</si>
  <si>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</si>
  <si>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</si>
  <si>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</si>
  <si>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</si>
  <si>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</si>
  <si>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</si>
  <si>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</si>
  <si>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</si>
  <si>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</si>
  <si>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</si>
  <si>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</si>
  <si>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</si>
  <si>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</si>
  <si>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</si>
  <si>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</si>
  <si>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</si>
  <si>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</si>
  <si>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</si>
  <si>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</si>
  <si>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</si>
  <si>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</si>
  <si>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</si>
  <si>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</si>
  <si>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</si>
  <si>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</si>
  <si>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</si>
  <si>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</si>
  <si>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</si>
  <si>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</si>
  <si>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</si>
  <si>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</si>
  <si>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</si>
  <si>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</si>
  <si>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</si>
  <si>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</si>
  <si>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</si>
  <si>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</si>
  <si>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</si>
  <si>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</si>
  <si>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</si>
  <si>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</si>
  <si>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</si>
  <si>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</si>
  <si>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</si>
  <si>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</si>
  <si>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</si>
  <si>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</si>
  <si>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</si>
  <si>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</si>
  <si>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</si>
  <si>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</si>
  <si>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</si>
  <si>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</si>
  <si>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</si>
  <si>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</si>
  <si>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</si>
  <si>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</si>
  <si>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</si>
  <si>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</si>
  <si>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</si>
  <si>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</si>
  <si>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</si>
  <si>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</si>
  <si>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</si>
  <si>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</si>
  <si>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</si>
  <si>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</si>
  <si>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</si>
  <si>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</si>
  <si>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</si>
  <si>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</si>
  <si>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</si>
  <si>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</si>
  <si>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</si>
  <si>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</si>
  <si>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</si>
  <si>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</si>
  <si>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</si>
  <si>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</si>
  <si>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</si>
  <si>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</si>
  <si>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</si>
  <si>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</si>
  <si>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</si>
  <si>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</si>
  <si>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</si>
  <si>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</si>
  <si>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</si>
  <si>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</si>
  <si>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</si>
  <si>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</si>
  <si>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</si>
  <si>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</si>
  <si>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</si>
  <si>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</si>
  <si>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</si>
  <si>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</si>
  <si>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</si>
  <si>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</si>
  <si>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</si>
  <si>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</si>
  <si>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</si>
  <si>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</si>
  <si>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</si>
  <si>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</si>
  <si>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</si>
  <si>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</si>
  <si>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</si>
  <si>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</si>
  <si>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</si>
  <si>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</si>
  <si>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</si>
  <si>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</si>
  <si>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</si>
  <si>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</si>
  <si>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</si>
  <si>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</si>
  <si>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</si>
  <si>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</si>
  <si>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</si>
  <si>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</si>
  <si>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</si>
  <si>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</si>
  <si>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</si>
  <si>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</si>
  <si>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</si>
  <si>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</si>
  <si>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</si>
  <si>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</si>
  <si>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</si>
  <si>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</si>
  <si>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</si>
  <si>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</si>
  <si>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</si>
  <si>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</si>
  <si>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</si>
  <si>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</si>
  <si>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</si>
  <si>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</si>
  <si>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</si>
  <si>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</si>
  <si>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</si>
  <si>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</si>
  <si>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</si>
  <si>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</si>
  <si>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</si>
  <si>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</si>
  <si>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</si>
  <si>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</si>
  <si>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</si>
  <si>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</si>
  <si>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</si>
  <si>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</si>
  <si>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</si>
  <si>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</si>
  <si>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</si>
  <si>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</si>
  <si>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</si>
  <si>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</si>
  <si>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</si>
  <si>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</si>
  <si>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</si>
  <si>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</si>
  <si>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</si>
  <si>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</si>
  <si>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</si>
  <si>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</si>
  <si>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</si>
  <si>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</si>
  <si>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</si>
  <si>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</si>
  <si>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</si>
  <si>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</si>
  <si>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</si>
  <si>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</si>
  <si>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</si>
  <si>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</si>
  <si>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</si>
  <si>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</si>
  <si>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</si>
  <si>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</si>
  <si>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</si>
  <si>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</si>
  <si>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</si>
  <si>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</si>
  <si>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</si>
  <si>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</si>
  <si>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</si>
  <si>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</si>
  <si>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</si>
  <si>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</si>
  <si>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</si>
  <si>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</si>
  <si>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</si>
  <si>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</si>
  <si>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</si>
  <si>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</si>
  <si>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</si>
  <si>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</si>
  <si>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</si>
  <si>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</si>
  <si>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</si>
  <si>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</si>
  <si>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</si>
  <si>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</si>
  <si>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</si>
  <si>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</si>
  <si>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</si>
  <si>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</si>
  <si>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</si>
  <si>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</si>
  <si>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</si>
  <si>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</si>
  <si>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</si>
  <si>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</si>
  <si>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</si>
  <si>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</si>
  <si>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</si>
  <si>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</si>
  <si>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</si>
  <si>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</si>
  <si>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</si>
  <si>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</si>
  <si>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</si>
  <si>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</si>
  <si>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</si>
  <si>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</si>
  <si>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</si>
  <si>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</si>
  <si>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</si>
  <si>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</si>
  <si>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</si>
  <si>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</si>
  <si>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</si>
  <si>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</si>
  <si>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</si>
  <si>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</si>
  <si>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</si>
  <si>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</si>
  <si>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</si>
  <si>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</si>
  <si>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</si>
  <si>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</si>
  <si>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</si>
  <si>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</si>
  <si>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</si>
  <si>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</si>
  <si>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</si>
  <si>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</si>
  <si>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</si>
  <si>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</si>
  <si>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</si>
  <si>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</si>
  <si>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</si>
  <si>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</si>
  <si>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</si>
  <si>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</si>
  <si>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</si>
  <si>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</si>
  <si>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</si>
  <si>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</si>
  <si>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</si>
  <si>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</si>
  <si>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</si>
  <si>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</si>
  <si>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</si>
  <si>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</si>
  <si>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</si>
  <si>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</si>
  <si>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</si>
  <si>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</si>
  <si>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</si>
  <si>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</si>
  <si>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</si>
  <si>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</si>
  <si>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</si>
  <si>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</si>
  <si>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</si>
  <si>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</si>
  <si>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</si>
  <si>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</si>
  <si>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</si>
  <si>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</si>
  <si>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</si>
  <si>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</si>
  <si>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</si>
  <si>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</si>
  <si>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</si>
  <si>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</si>
  <si>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</si>
  <si>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</si>
  <si>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</si>
  <si>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</si>
  <si>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</si>
  <si>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</si>
  <si>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</si>
  <si>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</si>
  <si>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</si>
  <si>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</si>
  <si>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</si>
  <si>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</si>
  <si>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</si>
  <si>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</si>
  <si>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</si>
  <si>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</si>
  <si>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</si>
  <si>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</si>
  <si>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</si>
  <si>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</si>
  <si>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</si>
  <si>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</si>
  <si>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</si>
  <si>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</si>
  <si>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</si>
  <si>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</si>
  <si>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</si>
  <si>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</si>
  <si>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</si>
  <si>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</si>
  <si>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</si>
  <si>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</si>
  <si>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</si>
  <si>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</si>
  <si>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</si>
  <si>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</si>
  <si>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</si>
  <si>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</si>
  <si>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</si>
  <si>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</si>
  <si>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</si>
  <si>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</si>
  <si>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</si>
  <si>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</si>
  <si>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</si>
  <si>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</si>
  <si>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</si>
  <si>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</si>
  <si>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</si>
  <si>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</si>
  <si>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</si>
  <si>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</si>
  <si>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</si>
  <si>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</si>
  <si>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</si>
  <si>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</si>
  <si>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</si>
  <si>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</si>
  <si>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</si>
  <si>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</si>
  <si>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</si>
  <si>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</si>
  <si>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</si>
  <si>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</si>
  <si>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</si>
  <si>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</si>
  <si>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</si>
  <si>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</si>
  <si>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</si>
  <si>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</si>
  <si>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</si>
  <si>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</si>
  <si>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</si>
  <si>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</si>
  <si>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</si>
  <si>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</si>
  <si>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</si>
  <si>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</si>
  <si>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</si>
  <si>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</si>
  <si>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</si>
  <si>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</si>
  <si>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</si>
  <si>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</si>
  <si>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</si>
  <si>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</si>
  <si>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</si>
  <si>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</si>
  <si>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</si>
  <si>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</si>
  <si>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</si>
  <si>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</si>
  <si>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</si>
  <si>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</si>
  <si>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</si>
  <si>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</si>
  <si>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</si>
  <si>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</si>
  <si>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</si>
  <si>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</si>
  <si>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</si>
  <si>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</si>
  <si>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</si>
  <si>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</si>
  <si>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</si>
  <si>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</si>
  <si>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</si>
  <si>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</si>
  <si>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</si>
  <si>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</si>
  <si>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</si>
  <si>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</si>
  <si>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</si>
  <si>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</si>
  <si>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</si>
  <si>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</si>
  <si>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</si>
  <si>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</si>
  <si>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</si>
  <si>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</si>
  <si>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</si>
  <si>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</si>
  <si>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</si>
  <si>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</si>
  <si>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</si>
  <si>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</si>
  <si>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</si>
  <si>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</si>
  <si>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</si>
  <si>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</si>
  <si>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</si>
  <si>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</si>
  <si>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</si>
  <si>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</si>
  <si>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</si>
  <si>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</si>
  <si>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</si>
  <si>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</si>
  <si>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</si>
  <si>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</si>
  <si>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</si>
  <si>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</si>
  <si>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</si>
  <si>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</si>
  <si>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</si>
  <si>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</si>
  <si>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</si>
  <si>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</si>
  <si>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</si>
  <si>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</si>
  <si>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</si>
  <si>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</si>
  <si>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</si>
  <si>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</si>
  <si>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</si>
  <si>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</si>
  <si>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</si>
  <si>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</si>
  <si>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</si>
  <si>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</si>
  <si>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</si>
  <si>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</si>
  <si>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</si>
  <si>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</si>
  <si>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</si>
  <si>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</si>
  <si>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</si>
  <si>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</si>
  <si>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</si>
  <si>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</si>
  <si>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</si>
  <si>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</si>
  <si>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</si>
  <si>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</si>
  <si>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</si>
  <si>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</si>
  <si>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</si>
  <si>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</si>
  <si>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</si>
  <si>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</si>
  <si>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</si>
  <si>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</si>
  <si>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</si>
  <si>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</si>
  <si>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</si>
  <si>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</si>
  <si>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</si>
  <si>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</si>
  <si>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</si>
  <si>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</si>
  <si>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</si>
  <si>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</si>
  <si>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</si>
  <si>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</si>
  <si>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</si>
  <si>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</si>
  <si>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</si>
  <si>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</si>
  <si>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</si>
  <si>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</si>
  <si>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</si>
  <si>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</si>
  <si>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</si>
  <si>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</si>
  <si>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</si>
  <si>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</si>
  <si>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</si>
  <si>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</si>
  <si>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</si>
  <si>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</si>
  <si>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</si>
  <si>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</si>
  <si>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</si>
  <si>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</si>
  <si>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</si>
  <si>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</si>
  <si>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</si>
  <si>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</si>
  <si>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</si>
  <si>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</si>
  <si>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</si>
  <si>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</si>
  <si>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</si>
  <si>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</si>
  <si>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</si>
  <si>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</si>
  <si>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</si>
  <si>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</si>
  <si>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</si>
  <si>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</si>
  <si>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</si>
  <si>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</si>
  <si>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</si>
  <si>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</si>
  <si>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</si>
  <si>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</si>
  <si>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</si>
  <si>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</si>
  <si>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</si>
  <si>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</si>
  <si>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</si>
  <si>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</si>
  <si>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</si>
  <si>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</si>
  <si>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</si>
  <si>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</si>
  <si>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</si>
  <si>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</si>
  <si>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</si>
  <si>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</si>
  <si>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</si>
  <si>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</si>
  <si>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</si>
  <si>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</si>
  <si>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</si>
  <si>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</si>
  <si>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</si>
  <si>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</si>
  <si>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</si>
  <si>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</si>
  <si>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</si>
  <si>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</si>
  <si>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</si>
  <si>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</si>
  <si>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</si>
  <si>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</si>
  <si>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</si>
  <si>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</si>
  <si>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</si>
  <si>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</si>
  <si>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</si>
  <si>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</si>
  <si>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</si>
  <si>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</si>
  <si>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</si>
  <si>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</si>
  <si>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</si>
  <si>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</si>
  <si>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</si>
  <si>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</si>
  <si>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</si>
  <si>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</si>
  <si>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</si>
  <si>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</si>
  <si>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</si>
  <si>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</si>
  <si>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</si>
  <si>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</si>
  <si>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</si>
  <si>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</si>
  <si>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</si>
  <si>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</si>
  <si>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</si>
  <si>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</si>
  <si>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</si>
  <si>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</si>
  <si>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</si>
  <si>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</si>
  <si>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</si>
  <si>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</si>
  <si>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</si>
  <si>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</si>
  <si>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</si>
  <si>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</si>
  <si>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</si>
  <si>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</si>
  <si>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</si>
  <si>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</si>
  <si>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</si>
  <si>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</si>
  <si>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</si>
  <si>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</si>
  <si>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</si>
  <si>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</si>
  <si>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</si>
  <si>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</si>
  <si>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</si>
  <si>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</si>
  <si>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</si>
  <si>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</si>
  <si>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</si>
  <si>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</si>
  <si>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</si>
  <si>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</si>
  <si>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</si>
  <si>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</si>
  <si>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</si>
  <si>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</si>
  <si>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</si>
  <si>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</si>
  <si>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</si>
  <si>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</si>
  <si>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</si>
  <si>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</si>
  <si>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</si>
  <si>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</si>
  <si>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</si>
  <si>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</si>
  <si>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</si>
  <si>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</si>
  <si>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</si>
  <si>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</si>
  <si>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</si>
  <si>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</si>
  <si>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</si>
  <si>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</si>
  <si>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</si>
  <si>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</si>
  <si>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</si>
  <si>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</si>
  <si>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</si>
  <si>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</si>
  <si>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</si>
  <si>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</si>
  <si>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</si>
  <si>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</si>
  <si>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</si>
  <si>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</si>
  <si>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</si>
  <si>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</si>
  <si>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</si>
  <si>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</si>
  <si>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</si>
  <si>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</si>
  <si>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</si>
  <si>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</si>
  <si>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</si>
  <si>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</si>
  <si>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</si>
  <si>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</si>
  <si>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</si>
  <si>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</si>
  <si>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</si>
  <si>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</si>
  <si>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</si>
  <si>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</si>
  <si>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</si>
  <si>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</si>
  <si>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</si>
  <si>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</si>
  <si>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</si>
  <si>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</si>
  <si>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</si>
  <si>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</si>
  <si>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</si>
  <si>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</si>
  <si>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</si>
  <si>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</si>
  <si>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</si>
  <si>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</si>
  <si>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</si>
  <si>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</si>
  <si>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</si>
  <si>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</si>
  <si>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</si>
  <si>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</si>
  <si>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</si>
  <si>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</si>
  <si>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</si>
  <si>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</si>
  <si>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</si>
  <si>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</si>
  <si>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</si>
  <si>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</si>
  <si>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</si>
  <si>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</si>
  <si>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</si>
  <si>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</si>
  <si>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</si>
  <si>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</si>
  <si>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</si>
  <si>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</si>
  <si>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</si>
  <si>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</si>
  <si>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</si>
  <si>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</si>
  <si>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</si>
  <si>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</si>
  <si>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</si>
  <si>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</si>
  <si>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</si>
  <si>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</si>
  <si>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</si>
  <si>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</si>
  <si>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</si>
  <si>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</si>
  <si>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</si>
  <si>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</si>
  <si>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</si>
  <si>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</si>
  <si>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</si>
  <si>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</si>
  <si>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</si>
  <si>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</si>
  <si>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</si>
  <si>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</si>
  <si>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</si>
  <si>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</si>
  <si>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</si>
  <si>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</si>
  <si>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</si>
  <si>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</si>
  <si>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</si>
  <si>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</si>
  <si>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</si>
  <si>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</si>
  <si>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</si>
  <si>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</si>
  <si>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</si>
  <si>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</si>
  <si>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</si>
  <si>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</si>
  <si>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</si>
  <si>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</si>
  <si>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</si>
  <si>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</si>
  <si>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</si>
  <si>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</si>
  <si>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</si>
  <si>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</si>
  <si>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</si>
  <si>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</si>
  <si>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</si>
  <si>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</si>
  <si>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</si>
  <si>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</si>
  <si>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</si>
  <si>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</si>
  <si>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</si>
  <si>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</si>
  <si>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</si>
  <si>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</si>
  <si>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</si>
  <si>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</si>
  <si>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</si>
  <si>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</si>
  <si>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</si>
  <si>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</si>
  <si>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</si>
  <si>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</si>
  <si>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</si>
  <si>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</si>
  <si>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</si>
  <si>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</si>
  <si>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</si>
  <si>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</si>
  <si>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</si>
  <si>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</si>
  <si>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</si>
  <si>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</si>
  <si>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</si>
  <si>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</si>
  <si>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</si>
  <si>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</si>
  <si>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</si>
  <si>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</si>
  <si>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</si>
  <si>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</si>
  <si>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</si>
  <si>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</si>
  <si>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</si>
  <si>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</si>
  <si>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</si>
  <si>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</si>
  <si>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</si>
  <si>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</si>
  <si>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</si>
  <si>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</si>
  <si>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</si>
  <si>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</si>
  <si>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</si>
  <si>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</si>
  <si>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</si>
  <si>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</si>
  <si>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</si>
  <si>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</si>
  <si>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</si>
  <si>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</si>
  <si>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</si>
  <si>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</si>
  <si>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</si>
  <si>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</si>
  <si>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</si>
  <si>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</si>
  <si>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</si>
  <si>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</si>
  <si>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</si>
  <si>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</si>
  <si>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</si>
  <si>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</si>
  <si>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</si>
  <si>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</si>
  <si>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</si>
  <si>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</si>
  <si>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</si>
  <si>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</si>
  <si>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</si>
  <si>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</si>
  <si>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</si>
  <si>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</si>
  <si>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</si>
  <si>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</si>
  <si>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</si>
  <si>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</si>
  <si>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</si>
  <si>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</si>
  <si>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</si>
  <si>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</si>
  <si>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</si>
  <si>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</si>
  <si>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</si>
  <si>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</si>
  <si>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</si>
  <si>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</si>
  <si>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</si>
  <si>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</si>
  <si>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</si>
  <si>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</si>
  <si>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</si>
  <si>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</si>
  <si>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</si>
  <si>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</si>
  <si>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</si>
  <si>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</si>
  <si>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</si>
  <si>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</si>
  <si>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</si>
  <si>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</si>
  <si>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</si>
  <si>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</si>
  <si>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</si>
  <si>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</si>
  <si>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</si>
  <si>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</si>
  <si>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</si>
  <si>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</si>
  <si>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</si>
  <si>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</si>
  <si>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</si>
  <si>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</si>
  <si>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</si>
  <si>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</si>
  <si>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</si>
  <si>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</si>
  <si>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</si>
  <si>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</si>
  <si>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</si>
  <si>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</si>
  <si>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</si>
  <si>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</si>
  <si>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</si>
  <si>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</si>
  <si>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</si>
  <si>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</si>
  <si>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</si>
  <si>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</si>
  <si>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</si>
  <si>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</si>
  <si>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</si>
  <si>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</si>
  <si>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</si>
  <si>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</si>
  <si>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</si>
  <si>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</si>
  <si>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</si>
  <si>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</si>
  <si>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</si>
  <si>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</si>
  <si>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</si>
  <si>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</si>
  <si>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</si>
  <si>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</si>
  <si>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</si>
  <si>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</si>
  <si>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</si>
  <si>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</si>
  <si>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</si>
  <si>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</si>
  <si>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</si>
  <si>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</si>
  <si>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</si>
  <si>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</si>
  <si>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</si>
  <si>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</si>
  <si>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</si>
  <si>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</si>
  <si>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</si>
  <si>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</si>
  <si>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</si>
  <si>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</si>
  <si>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</si>
  <si>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</si>
  <si>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</si>
  <si>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</si>
  <si>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</si>
  <si>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</si>
  <si>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</si>
  <si>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</si>
  <si>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</si>
  <si>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</si>
  <si>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</si>
  <si>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</si>
  <si>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</si>
  <si>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</si>
  <si>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</si>
  <si>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</si>
  <si>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</si>
  <si>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</si>
  <si>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</si>
  <si>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</si>
  <si>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</si>
  <si>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</si>
  <si>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</si>
  <si>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</si>
  <si>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</si>
  <si>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</si>
  <si>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</si>
  <si>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</si>
  <si>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</si>
  <si>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</si>
  <si>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</si>
  <si>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</si>
  <si>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</si>
  <si>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</si>
  <si>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</si>
  <si>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</si>
  <si>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</si>
  <si>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</si>
  <si>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</si>
  <si>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</si>
  <si>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</si>
  <si>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</si>
  <si>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</si>
  <si>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</si>
  <si>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</si>
  <si>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</si>
  <si>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</si>
  <si>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</si>
  <si>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</si>
  <si>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</si>
  <si>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</si>
  <si>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</si>
  <si>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</si>
  <si>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</si>
  <si>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</si>
  <si>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</si>
  <si>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</si>
  <si>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</si>
  <si>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</si>
  <si>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</si>
  <si>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</si>
  <si>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</si>
  <si>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</si>
  <si>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</si>
  <si>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</si>
  <si>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</si>
  <si>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</si>
  <si>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</si>
  <si>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</si>
  <si>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</si>
  <si>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</si>
  <si>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</si>
  <si>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</si>
  <si>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</si>
  <si>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</si>
  <si>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</si>
  <si>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</si>
  <si>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</si>
  <si>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</si>
  <si>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</si>
  <si>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</si>
  <si>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</si>
  <si>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</si>
  <si>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</si>
  <si>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</si>
  <si>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</si>
  <si>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</si>
  <si>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</si>
  <si>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</si>
  <si>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</si>
  <si>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</si>
  <si>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</si>
  <si>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</si>
  <si>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</si>
  <si>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</si>
  <si>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</si>
  <si>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</si>
  <si>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</si>
  <si>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</si>
  <si>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</si>
  <si>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</si>
  <si>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</si>
  <si>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</si>
  <si>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</si>
  <si>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</si>
  <si>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</si>
  <si>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</si>
  <si>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</si>
  <si>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</si>
  <si>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</si>
  <si>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</si>
  <si>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</si>
  <si>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</si>
  <si>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</si>
  <si>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</si>
  <si>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</si>
  <si>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</si>
  <si>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</si>
  <si>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</si>
  <si>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</si>
  <si>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</si>
  <si>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</si>
  <si>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</si>
  <si>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</si>
  <si>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</si>
  <si>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</si>
  <si>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</si>
  <si>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</si>
  <si>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</si>
  <si>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</si>
  <si>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</si>
  <si>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</si>
  <si>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</si>
  <si>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</si>
  <si>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</si>
  <si>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</si>
  <si>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</si>
  <si>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</si>
  <si>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</si>
  <si>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</si>
  <si>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</si>
  <si>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</si>
  <si>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</si>
  <si>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</si>
  <si>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</si>
  <si>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</si>
  <si>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</si>
  <si>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</si>
  <si>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</si>
  <si>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</si>
  <si>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</si>
  <si>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</si>
  <si>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</si>
  <si>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</si>
  <si>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</si>
  <si>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</si>
  <si>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</si>
  <si>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</si>
  <si>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</si>
  <si>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</si>
  <si>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</si>
  <si>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</si>
  <si>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</si>
  <si>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</si>
  <si>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</si>
  <si>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</si>
  <si>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</si>
  <si>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</si>
  <si>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</si>
  <si>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</si>
  <si>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</si>
  <si>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</si>
  <si>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</si>
  <si>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</si>
  <si>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</si>
  <si>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</si>
  <si>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</si>
  <si>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</si>
  <si>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</si>
  <si>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</si>
  <si>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</si>
  <si>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</si>
  <si>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</si>
  <si>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</si>
  <si>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</si>
  <si>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</si>
  <si>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</si>
  <si>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</si>
  <si>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</si>
  <si>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</si>
  <si>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</si>
  <si>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</si>
  <si>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</si>
  <si>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</si>
  <si>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</si>
  <si>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</si>
  <si>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</si>
  <si>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</si>
  <si>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</si>
  <si>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</si>
  <si>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</si>
  <si>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</si>
  <si>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</si>
  <si>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</si>
  <si>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</si>
  <si>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</si>
  <si>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</si>
  <si>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</si>
  <si>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</si>
  <si>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</si>
  <si>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</si>
  <si>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</si>
  <si>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</si>
  <si>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</si>
  <si>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</si>
  <si>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</si>
  <si>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</si>
  <si>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</si>
  <si>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</si>
  <si>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</si>
  <si>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</si>
  <si>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</si>
  <si>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</si>
  <si>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</si>
  <si>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</si>
  <si>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</si>
  <si>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</si>
  <si>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</si>
  <si>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</si>
  <si>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</si>
  <si>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</si>
  <si>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</si>
  <si>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</si>
  <si>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</si>
  <si>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</si>
  <si>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</si>
  <si>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</si>
  <si>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</si>
  <si>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</si>
  <si>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</si>
  <si>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</si>
  <si>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</si>
  <si>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</si>
  <si>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</si>
  <si>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</si>
  <si>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</si>
  <si>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</si>
  <si>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</si>
  <si>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</si>
  <si>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</si>
  <si>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</si>
  <si>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</si>
  <si>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</si>
  <si>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</si>
  <si>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</si>
  <si>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</si>
  <si>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</si>
  <si>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</si>
  <si>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</si>
  <si>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</si>
  <si>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</si>
  <si>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</si>
  <si>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</si>
  <si>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</si>
  <si>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</si>
  <si>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</si>
  <si>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</si>
  <si>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</si>
  <si>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</si>
  <si>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</si>
  <si>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</si>
  <si>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</si>
  <si>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</si>
  <si>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</si>
  <si>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</si>
  <si>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</si>
  <si>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</si>
  <si>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</si>
  <si>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</si>
  <si>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</si>
  <si>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</si>
  <si>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</si>
  <si>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</si>
  <si>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</si>
  <si>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</si>
  <si>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</si>
  <si>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</si>
  <si>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</si>
  <si>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</si>
  <si>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</si>
  <si>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</si>
  <si>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</si>
  <si>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</si>
  <si>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</si>
  <si>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</si>
  <si>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</si>
  <si>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</si>
  <si>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</si>
  <si>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</si>
  <si>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</si>
  <si>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</si>
  <si>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</si>
  <si>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</si>
  <si>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</si>
  <si>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</si>
  <si>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</si>
  <si>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</si>
  <si>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</si>
  <si>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</si>
  <si>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</si>
  <si>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</si>
  <si>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</si>
  <si>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</si>
  <si>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</si>
  <si>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</si>
  <si>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</si>
  <si>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</si>
  <si>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</si>
  <si>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</si>
  <si>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</si>
  <si>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</si>
  <si>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</si>
  <si>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</si>
  <si>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</si>
  <si>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</si>
  <si>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</si>
  <si>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</si>
  <si>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</si>
  <si>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</si>
  <si>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</si>
  <si>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</si>
  <si>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</si>
  <si>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</si>
  <si>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</si>
  <si>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</si>
  <si>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</si>
  <si>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</si>
  <si>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</si>
  <si>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</si>
  <si>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</si>
  <si>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</si>
  <si>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</si>
  <si>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</si>
  <si>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</si>
  <si>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</si>
  <si>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</si>
  <si>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</si>
  <si>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</si>
  <si>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</si>
  <si>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</si>
  <si>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</si>
  <si>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</si>
  <si>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</si>
  <si>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</si>
  <si>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</si>
  <si>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</si>
  <si>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</si>
  <si>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</si>
  <si>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</si>
  <si>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</si>
  <si>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</si>
  <si>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</si>
  <si>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</si>
  <si>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</si>
  <si>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</si>
  <si>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</si>
  <si>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</si>
  <si>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</si>
  <si>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</si>
  <si>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</si>
  <si>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</si>
  <si>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</si>
  <si>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</si>
  <si>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</si>
  <si>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</si>
  <si>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</si>
  <si>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</si>
  <si>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</si>
  <si>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</si>
  <si>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</si>
  <si>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</si>
  <si>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</si>
  <si>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</si>
  <si>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</si>
  <si>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</si>
  <si>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</si>
  <si>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</si>
  <si>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</si>
  <si>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</si>
  <si>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</si>
  <si>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</si>
  <si>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</si>
  <si>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</si>
  <si>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</si>
  <si>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</si>
  <si>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</si>
  <si>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</si>
  <si>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</si>
  <si>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</si>
  <si>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</si>
  <si>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</si>
  <si>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</si>
  <si>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</si>
  <si>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</si>
  <si>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</si>
  <si>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</si>
  <si>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</si>
  <si>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</si>
  <si>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</si>
  <si>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</si>
  <si>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</si>
  <si>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</si>
  <si>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</si>
  <si>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</si>
  <si>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</si>
  <si>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</si>
  <si>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</si>
  <si>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</si>
  <si>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</si>
  <si>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</si>
  <si>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</si>
  <si>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</si>
  <si>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</si>
  <si>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</si>
  <si>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</si>
  <si>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</si>
  <si>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</si>
  <si>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</si>
  <si>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</si>
  <si>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</si>
  <si>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</si>
  <si>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</si>
  <si>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</si>
  <si>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</si>
  <si>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</si>
  <si>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</si>
  <si>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</si>
  <si>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</si>
  <si>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</si>
  <si>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</si>
  <si>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</si>
  <si>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</si>
  <si>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</si>
  <si>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</si>
  <si>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</si>
  <si>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</si>
  <si>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</si>
  <si>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</si>
  <si>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</si>
  <si>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</si>
  <si>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</si>
  <si>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</si>
  <si>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</si>
  <si>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</si>
  <si>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</si>
  <si>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</si>
  <si>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</si>
  <si>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</si>
  <si>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</si>
  <si>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</si>
  <si>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</si>
  <si>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</si>
  <si>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</si>
  <si>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</si>
  <si>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</si>
  <si>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</si>
  <si>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</si>
  <si>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</si>
  <si>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</si>
  <si>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</si>
  <si>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</si>
  <si>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</si>
  <si>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</si>
  <si>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</si>
  <si>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</si>
  <si>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</si>
  <si>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</si>
  <si>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</si>
  <si>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</si>
  <si>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</si>
  <si>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</si>
  <si>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</si>
  <si>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</si>
  <si>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</si>
  <si>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</si>
  <si>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</si>
  <si>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</si>
  <si>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</si>
  <si>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</si>
  <si>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</si>
  <si>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</si>
  <si>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</si>
  <si>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</si>
  <si>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</si>
  <si>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</si>
  <si>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</si>
  <si>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</si>
  <si>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</si>
  <si>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</si>
  <si>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</si>
  <si>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</si>
  <si>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</si>
  <si>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</si>
  <si>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</si>
  <si>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</si>
  <si>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</si>
  <si>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</si>
  <si>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</si>
  <si>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</si>
  <si>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</si>
  <si>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</si>
  <si>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</si>
  <si>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</si>
  <si>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</si>
  <si>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</si>
  <si>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</si>
  <si>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</si>
  <si>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</si>
  <si>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</si>
  <si>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</si>
  <si>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</si>
  <si>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</si>
  <si>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</si>
  <si>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</si>
  <si>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</si>
  <si>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</si>
  <si>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</si>
  <si>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</si>
  <si>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</si>
  <si>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</si>
  <si>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</si>
  <si>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</si>
  <si>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</si>
  <si>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</si>
  <si>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</si>
  <si>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</si>
  <si>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</si>
  <si>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</si>
  <si>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</si>
  <si>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</si>
  <si>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</si>
  <si>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</si>
  <si>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</si>
  <si>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</si>
  <si>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</si>
  <si>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</si>
  <si>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</si>
  <si>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</si>
  <si>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</si>
  <si>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</si>
  <si>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</si>
  <si>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</si>
  <si>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</si>
  <si>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</si>
  <si>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</si>
  <si>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</si>
  <si>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</si>
  <si>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</si>
  <si>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</si>
  <si>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</si>
  <si>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</si>
  <si>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</si>
  <si>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</si>
  <si>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</si>
  <si>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</si>
  <si>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</si>
  <si>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</si>
  <si>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</si>
  <si>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</si>
  <si>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</si>
  <si>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</si>
  <si>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</si>
  <si>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</si>
  <si>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</si>
  <si>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</si>
  <si>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</si>
  <si>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</si>
  <si>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</si>
  <si>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</si>
  <si>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</si>
  <si>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</si>
  <si>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</si>
  <si>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</si>
  <si>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</si>
  <si>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</si>
  <si>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</si>
  <si>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</si>
  <si>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</si>
  <si>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</si>
  <si>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</si>
  <si>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</si>
  <si>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</si>
  <si>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</si>
  <si>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</si>
  <si>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</si>
  <si>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</si>
  <si>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</si>
  <si>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</si>
  <si>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</si>
  <si>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</si>
  <si>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</si>
  <si>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</si>
  <si>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</si>
  <si>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</si>
  <si>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</si>
  <si>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</si>
  <si>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</si>
  <si>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</si>
  <si>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</si>
  <si>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</si>
  <si>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</si>
  <si>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</si>
  <si>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</si>
  <si>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</si>
  <si>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</si>
  <si>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</si>
  <si>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</si>
  <si>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</si>
  <si>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</si>
  <si>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</si>
  <si>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</si>
  <si>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</si>
  <si>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</si>
  <si>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</si>
  <si>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</si>
  <si>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</si>
  <si>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</si>
  <si>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</si>
  <si>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</si>
  <si>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</si>
  <si>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</si>
  <si>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</si>
  <si>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</si>
  <si>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</si>
  <si>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</si>
  <si>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</si>
  <si>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</si>
  <si>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</si>
  <si>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</si>
  <si>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</si>
  <si>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</si>
  <si>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</si>
  <si>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</si>
  <si>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</si>
  <si>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</si>
  <si>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</si>
  <si>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</si>
  <si>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</si>
  <si>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</si>
  <si>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</si>
  <si>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</si>
  <si>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</si>
  <si>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</si>
  <si>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</si>
  <si>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</si>
  <si>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</si>
  <si>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</si>
  <si>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</si>
  <si>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</si>
  <si>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</si>
  <si>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</si>
  <si>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</si>
  <si>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</si>
  <si>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</si>
  <si>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</si>
  <si>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</si>
  <si>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</si>
  <si>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</si>
  <si>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</si>
  <si>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</si>
  <si>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</si>
  <si>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</si>
  <si>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</si>
  <si>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</si>
  <si>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</si>
  <si>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</si>
  <si>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</si>
  <si>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</si>
  <si>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</si>
  <si>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</si>
  <si>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</si>
  <si>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</si>
  <si>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</si>
  <si>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</si>
  <si>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</si>
  <si>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</si>
  <si>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</si>
  <si>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</si>
  <si>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</si>
  <si>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</si>
  <si>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</si>
  <si>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</si>
  <si>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</si>
  <si>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</si>
  <si>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</si>
  <si>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</si>
  <si>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</si>
  <si>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</si>
  <si>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</si>
  <si>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</si>
  <si>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</si>
  <si>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</si>
  <si>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</si>
  <si>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</si>
  <si>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</si>
  <si>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</si>
  <si>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</si>
  <si>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</si>
  <si>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</si>
  <si>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WätaS Wärmetauscher Sachsen GmbH</t>
  </si>
  <si>
    <t>Lindenstraße 5, D-09526 Olbernhau</t>
  </si>
  <si>
    <t>info@waetas.de</t>
  </si>
  <si>
    <t>0049 37360 69 49 0</t>
  </si>
  <si>
    <t>Vertriebsassistentin</t>
  </si>
  <si>
    <t>gloess@waetas.de</t>
  </si>
  <si>
    <t>0049 37360 69 49 39</t>
  </si>
  <si>
    <t>nicht zutreffend</t>
  </si>
  <si>
    <t>Mr. Enrico Böhme</t>
  </si>
  <si>
    <t>Mrs. Yvonne Glöß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</si>
</sst>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waetas.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loess@waetas.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75">
      <c r="A4" s="286"/>
      <c r="B4" s="30" t="s">
        <v>849</v>
      </c>
      <c r="C4" s="6"/>
      <c r="D4" s="177"/>
      <c r="E4" s="3"/>
      <c r="F4" s="6"/>
      <c r="G4" s="25"/>
    </row>
    <row r="5" spans="1:7">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33.75">
      <c r="A13" s="286"/>
      <c r="B13" s="2">
        <v>1</v>
      </c>
      <c r="C13" s="27" t="s">
        <v>1088</v>
      </c>
      <c r="D13" s="28" t="s">
        <v>876</v>
      </c>
      <c r="E13" s="163" t="s">
        <v>853</v>
      </c>
      <c r="F13" s="163"/>
      <c r="G13" s="25"/>
    </row>
    <row r="14" spans="1:7" ht="33.75">
      <c r="A14" s="286"/>
      <c r="B14" s="2">
        <v>2</v>
      </c>
      <c r="C14" s="27" t="s">
        <v>1088</v>
      </c>
      <c r="D14" s="28" t="s">
        <v>1025</v>
      </c>
      <c r="E14" s="163" t="s">
        <v>530</v>
      </c>
      <c r="F14" s="163" t="s">
        <v>531</v>
      </c>
      <c r="G14" s="25"/>
    </row>
    <row r="15" spans="1:7" ht="89.1"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099999999999994"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50000000000001" customHeight="1">
      <c r="A28" s="286"/>
      <c r="B28" s="302"/>
      <c r="C28" s="293"/>
      <c r="D28" s="299"/>
      <c r="E28" s="296"/>
      <c r="F28" s="165" t="s">
        <v>60</v>
      </c>
      <c r="G28" s="25"/>
    </row>
    <row r="29" spans="1:7" ht="74.650000000000006" customHeight="1">
      <c r="A29" s="286"/>
      <c r="B29" s="302"/>
      <c r="C29" s="293"/>
      <c r="D29" s="299"/>
      <c r="E29" s="296"/>
      <c r="F29" s="165" t="s">
        <v>61</v>
      </c>
      <c r="G29" s="25"/>
    </row>
    <row r="30" spans="1:7" ht="62.6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65" customHeight="1">
      <c r="A33" s="286"/>
      <c r="B33" s="302"/>
      <c r="C33" s="293"/>
      <c r="D33" s="299"/>
      <c r="E33" s="296"/>
      <c r="F33" s="165" t="s">
        <v>65</v>
      </c>
      <c r="G33" s="25"/>
    </row>
    <row r="34" spans="1:7" ht="89.1" customHeight="1">
      <c r="A34" s="286"/>
      <c r="B34" s="302"/>
      <c r="C34" s="293"/>
      <c r="D34" s="299"/>
      <c r="E34" s="296"/>
      <c r="F34" s="165" t="s">
        <v>67</v>
      </c>
      <c r="G34" s="25"/>
    </row>
    <row r="35" spans="1:7" ht="29.1" customHeight="1">
      <c r="A35" s="286"/>
      <c r="B35" s="302"/>
      <c r="C35" s="293"/>
      <c r="D35" s="299"/>
      <c r="E35" s="296"/>
      <c r="F35" s="165" t="s">
        <v>68</v>
      </c>
      <c r="G35" s="25"/>
    </row>
    <row r="36" spans="1:7" ht="126.75">
      <c r="A36" s="286"/>
      <c r="B36" s="303"/>
      <c r="C36" s="294"/>
      <c r="D36" s="300"/>
      <c r="E36" s="297"/>
      <c r="F36" s="166" t="s">
        <v>69</v>
      </c>
      <c r="G36" s="25"/>
    </row>
    <row r="37" spans="1:7" ht="112.5">
      <c r="A37" s="286"/>
      <c r="B37" s="141">
        <v>3.01</v>
      </c>
      <c r="C37" s="142" t="s">
        <v>70</v>
      </c>
      <c r="D37" s="28" t="s">
        <v>2268</v>
      </c>
      <c r="E37" s="167" t="s">
        <v>1328</v>
      </c>
      <c r="F37" s="168" t="s">
        <v>1434</v>
      </c>
      <c r="G37" s="25"/>
    </row>
    <row r="38" spans="1:7" ht="101.25">
      <c r="A38" s="286"/>
      <c r="B38" s="141">
        <v>3.02</v>
      </c>
      <c r="C38" s="142" t="s">
        <v>1361</v>
      </c>
      <c r="D38" s="28" t="s">
        <v>2269</v>
      </c>
      <c r="E38" s="167" t="s">
        <v>1376</v>
      </c>
      <c r="F38" s="168" t="s">
        <v>1435</v>
      </c>
      <c r="G38" s="25"/>
    </row>
    <row r="39" spans="1:7" ht="101.25">
      <c r="A39" s="286"/>
      <c r="B39" s="150">
        <v>4</v>
      </c>
      <c r="C39" s="149" t="s">
        <v>1531</v>
      </c>
      <c r="D39" s="28" t="s">
        <v>2270</v>
      </c>
      <c r="E39" s="27" t="s">
        <v>2213</v>
      </c>
      <c r="F39" s="27" t="s">
        <v>1532</v>
      </c>
      <c r="G39" s="25"/>
    </row>
    <row r="40" spans="1:7" ht="56.25">
      <c r="A40" s="286"/>
      <c r="B40" s="141">
        <v>4.01</v>
      </c>
      <c r="C40" s="149" t="s">
        <v>1531</v>
      </c>
      <c r="D40" s="28" t="s">
        <v>2272</v>
      </c>
      <c r="E40" s="27" t="s">
        <v>2227</v>
      </c>
      <c r="F40" s="27" t="s">
        <v>2231</v>
      </c>
      <c r="G40" s="25"/>
    </row>
    <row r="41" spans="1:7" ht="56.25">
      <c r="A41" s="286"/>
      <c r="B41" s="141" t="s">
        <v>2259</v>
      </c>
      <c r="C41" s="149" t="s">
        <v>1531</v>
      </c>
      <c r="D41" s="28" t="s">
        <v>2271</v>
      </c>
      <c r="E41" s="27" t="s">
        <v>2262</v>
      </c>
      <c r="F41" s="27" t="s">
        <v>2260</v>
      </c>
      <c r="G41" s="25"/>
    </row>
    <row r="42" spans="1:7" ht="56.25">
      <c r="A42" s="286"/>
      <c r="B42" s="141" t="s">
        <v>2295</v>
      </c>
      <c r="C42" s="149" t="s">
        <v>1531</v>
      </c>
      <c r="D42" s="28" t="s">
        <v>2302</v>
      </c>
      <c r="E42" s="27" t="s">
        <v>2261</v>
      </c>
      <c r="F42" s="27" t="s">
        <v>2296</v>
      </c>
      <c r="G42" s="25"/>
    </row>
    <row r="43" spans="1:7" ht="123.75">
      <c r="A43" s="286"/>
      <c r="B43" s="160">
        <v>4.0999999999999996</v>
      </c>
      <c r="C43" s="149" t="s">
        <v>2301</v>
      </c>
      <c r="D43" s="161">
        <v>42867</v>
      </c>
      <c r="E43" s="169" t="s">
        <v>2304</v>
      </c>
      <c r="F43" s="27" t="s">
        <v>2303</v>
      </c>
      <c r="G43" s="25"/>
    </row>
    <row r="44" spans="1:7" ht="78.75">
      <c r="A44" s="286"/>
      <c r="B44" s="160">
        <v>4.2</v>
      </c>
      <c r="C44" s="149" t="s">
        <v>2301</v>
      </c>
      <c r="D44" s="161">
        <v>42704</v>
      </c>
      <c r="E44" s="169" t="s">
        <v>2503</v>
      </c>
      <c r="F44" s="27" t="s">
        <v>2478</v>
      </c>
      <c r="G44" s="25"/>
    </row>
    <row r="45" spans="1:7" ht="157.5">
      <c r="A45" s="286"/>
      <c r="B45" s="203">
        <v>5</v>
      </c>
      <c r="C45" s="149" t="s">
        <v>2301</v>
      </c>
      <c r="D45" s="161">
        <v>42867</v>
      </c>
      <c r="E45" s="169" t="s">
        <v>12784</v>
      </c>
      <c r="F45" s="27" t="s">
        <v>12506</v>
      </c>
      <c r="G45" s="25"/>
    </row>
    <row r="46" spans="1:7" ht="45">
      <c r="A46" s="286"/>
      <c r="B46" s="160">
        <v>5.01</v>
      </c>
      <c r="C46" s="149" t="s">
        <v>2301</v>
      </c>
      <c r="D46" s="161">
        <v>42907</v>
      </c>
      <c r="E46" s="169" t="s">
        <v>15650</v>
      </c>
      <c r="F46" s="27" t="s">
        <v>12506</v>
      </c>
      <c r="G46" s="25"/>
    </row>
    <row r="47" spans="1:7" ht="67.5">
      <c r="A47" s="286"/>
      <c r="B47" s="160">
        <v>5.0999999999999996</v>
      </c>
      <c r="C47" s="149" t="s">
        <v>2301</v>
      </c>
      <c r="D47" s="161">
        <v>43070</v>
      </c>
      <c r="E47" s="169" t="s">
        <v>12994</v>
      </c>
      <c r="F47" s="27" t="s">
        <v>12995</v>
      </c>
      <c r="G47" s="25"/>
    </row>
    <row r="48" spans="1:7" ht="56.25">
      <c r="A48" s="286"/>
      <c r="B48" s="160">
        <v>5.1100000000000003</v>
      </c>
      <c r="C48" s="149" t="s">
        <v>13232</v>
      </c>
      <c r="D48" s="161">
        <v>43217</v>
      </c>
      <c r="E48" s="169" t="s">
        <v>13358</v>
      </c>
      <c r="F48" s="27" t="s">
        <v>13266</v>
      </c>
      <c r="G48" s="25"/>
    </row>
    <row r="49" spans="1:7" ht="56.25">
      <c r="A49" s="286"/>
      <c r="B49" s="160">
        <v>5.12</v>
      </c>
      <c r="C49" s="149" t="s">
        <v>13232</v>
      </c>
      <c r="D49" s="161">
        <v>43581</v>
      </c>
      <c r="E49" s="169" t="s">
        <v>13358</v>
      </c>
      <c r="F49" s="27" t="s">
        <v>13920</v>
      </c>
      <c r="G49" s="25"/>
    </row>
    <row r="50" spans="1:7" ht="78.75">
      <c r="A50" s="286"/>
      <c r="B50" s="203">
        <v>6</v>
      </c>
      <c r="C50" s="149" t="s">
        <v>13232</v>
      </c>
      <c r="D50" s="161">
        <v>43964</v>
      </c>
      <c r="E50" s="169" t="s">
        <v>14138</v>
      </c>
      <c r="F50" s="27" t="s">
        <v>13925</v>
      </c>
      <c r="G50" s="25"/>
    </row>
    <row r="51" spans="1:7" ht="45">
      <c r="A51" s="286"/>
      <c r="B51" s="160">
        <v>6.01</v>
      </c>
      <c r="C51" s="149" t="s">
        <v>13232</v>
      </c>
      <c r="D51" s="161">
        <v>43970</v>
      </c>
      <c r="E51" s="169" t="s">
        <v>15651</v>
      </c>
      <c r="F51" s="169" t="s">
        <v>13925</v>
      </c>
      <c r="G51" s="25"/>
    </row>
    <row r="52" spans="1:7" ht="45">
      <c r="A52" s="286"/>
      <c r="B52" s="160">
        <v>6.1</v>
      </c>
      <c r="C52" s="149" t="s">
        <v>13232</v>
      </c>
      <c r="D52" s="161">
        <v>44314</v>
      </c>
      <c r="E52" s="169" t="s">
        <v>15631</v>
      </c>
      <c r="F52" s="169" t="s">
        <v>15144</v>
      </c>
      <c r="G52" s="25"/>
    </row>
    <row r="53" spans="1:7" ht="45">
      <c r="A53" s="286"/>
      <c r="B53" s="160">
        <v>6.2</v>
      </c>
      <c r="C53" s="149" t="s">
        <v>13232</v>
      </c>
      <c r="D53" s="161">
        <v>44678</v>
      </c>
      <c r="E53" s="169" t="s">
        <v>15631</v>
      </c>
      <c r="F53" s="169" t="s">
        <v>15624</v>
      </c>
      <c r="G53" s="25"/>
    </row>
    <row r="54" spans="1:7" ht="45">
      <c r="A54" s="286"/>
      <c r="B54" s="160">
        <v>6.21</v>
      </c>
      <c r="C54" s="149" t="s">
        <v>13232</v>
      </c>
      <c r="D54" s="161">
        <v>44687</v>
      </c>
      <c r="E54" s="169" t="s">
        <v>15652</v>
      </c>
      <c r="F54" s="169" t="s">
        <v>15624</v>
      </c>
      <c r="G54" s="25"/>
    </row>
    <row r="55" spans="1:7" ht="45">
      <c r="A55" s="286"/>
      <c r="B55" s="160">
        <v>6.22</v>
      </c>
      <c r="C55" s="149" t="s">
        <v>13232</v>
      </c>
      <c r="D55" s="279">
        <v>44692</v>
      </c>
      <c r="E55" s="169" t="s">
        <v>15651</v>
      </c>
      <c r="F55" s="169" t="s">
        <v>15624</v>
      </c>
      <c r="G55" s="25"/>
    </row>
    <row r="56" spans="1:7" ht="13.5" thickBot="1">
      <c r="A56" s="287"/>
      <c r="B56" s="288" t="str">
        <f ca="1">OFFSET(L!$C$1,MATCH("General"&amp;"Cpy",L!$A:$A,0)-1,SL,,)</f>
        <v>© 2022 Responsible Minerals Initiative. All rights reserved.</v>
      </c>
      <c r="C56" s="288"/>
      <c r="D56" s="288"/>
      <c r="E56" s="288"/>
      <c r="F56" s="288"/>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2D5EA31-51A2-40CC-9C8A-1683BA1B9EC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3C771CC-8F8E-49E3-8090-E8BFC688F9E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D18" sqref="D18:J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15663</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15657</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15658</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15664</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15659</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15660</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15661</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44952</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19" t="s">
        <v>489</v>
      </c>
      <c r="E27" s="320"/>
      <c r="F27" s="12"/>
      <c r="G27" s="327"/>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24" t="str">
        <f ca="1">D25</f>
        <v>Answer</v>
      </c>
      <c r="E31" s="324"/>
      <c r="F31" s="18"/>
      <c r="G31" s="44" t="str">
        <f ca="1">G25</f>
        <v>Comments</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5" t="s">
        <v>489</v>
      </c>
      <c r="E32" s="326"/>
      <c r="F32" s="47"/>
      <c r="G32" s="327"/>
      <c r="H32" s="328"/>
      <c r="I32" s="328"/>
      <c r="J32" s="329"/>
      <c r="K32" s="36"/>
      <c r="L32" s="116"/>
      <c r="P32" s="45" t="str">
        <f>IF(D$32="No","","(*)")</f>
        <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19" t="s">
        <v>489</v>
      </c>
      <c r="E33" s="320"/>
      <c r="F33" s="47"/>
      <c r="G33" s="327"/>
      <c r="H33" s="328"/>
      <c r="I33" s="328"/>
      <c r="J33" s="329"/>
      <c r="K33" s="36"/>
      <c r="L33" s="116"/>
      <c r="P33" s="45" t="str">
        <f>IF(D$33="No","","(*)")</f>
        <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9" t="s">
        <v>489</v>
      </c>
      <c r="E34" s="320"/>
      <c r="F34" s="47"/>
      <c r="G34" s="327"/>
      <c r="H34" s="328"/>
      <c r="I34" s="328"/>
      <c r="J34" s="329"/>
      <c r="K34" s="36"/>
      <c r="L34" s="116"/>
      <c r="P34" s="45" t="str">
        <f>IF(D$34="No","","(*)")</f>
        <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t="s">
        <v>489</v>
      </c>
      <c r="E35" s="320"/>
      <c r="F35" s="47"/>
      <c r="G35" s="327"/>
      <c r="H35" s="328"/>
      <c r="I35" s="328"/>
      <c r="J35" s="329"/>
      <c r="K35" s="36"/>
      <c r="L35" s="116"/>
      <c r="P35" s="45" t="str">
        <f>IF(D$35="No","","(*)")</f>
        <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24" t="str">
        <f ca="1">D25</f>
        <v>Answer</v>
      </c>
      <c r="E37" s="324"/>
      <c r="F37" s="18"/>
      <c r="G37" s="44" t="str">
        <f ca="1">G25</f>
        <v>Comments</v>
      </c>
      <c r="H37" s="367"/>
      <c r="I37" s="367"/>
      <c r="J37" s="367"/>
      <c r="K37" s="36"/>
      <c r="L37" s="111" t="s">
        <v>1243</v>
      </c>
      <c r="P37" s="45">
        <f>COUNTIF(D$26:D$29,"No")+COUNTIF(D$32:D$35,"No")</f>
        <v>8</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t="s">
        <v>489</v>
      </c>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19" t="s">
        <v>489</v>
      </c>
      <c r="E39" s="320"/>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t="s">
        <v>489</v>
      </c>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t="s">
        <v>489</v>
      </c>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24" t="str">
        <f ca="1">D25</f>
        <v>Answer</v>
      </c>
      <c r="E43" s="324"/>
      <c r="F43" s="18"/>
      <c r="G43" s="44" t="str">
        <f ca="1">G25</f>
        <v>Comments</v>
      </c>
      <c r="H43" s="44"/>
      <c r="I43" s="44"/>
      <c r="J43" s="83"/>
      <c r="K43" s="36"/>
      <c r="L43" s="111"/>
      <c r="P43" s="45">
        <f>COUNTIF(D$26:D$29,"No")+COUNTIF(D$32:D$35,"No")</f>
        <v>8</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19"/>
      <c r="E45" s="320"/>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19"/>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 xml:space="preserve">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1"/>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1"/>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 xml:space="preserve">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19"/>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19"/>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19" t="s">
        <v>489</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19" t="s">
        <v>489</v>
      </c>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9" t="s">
        <v>489</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9" t="s">
        <v>489</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9" t="s">
        <v>489</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2"/>
      <c r="E85" s="373"/>
      <c r="F85" s="57"/>
      <c r="G85" s="327" t="s">
        <v>15662</v>
      </c>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19"/>
      <c r="E87" s="320"/>
      <c r="F87" s="57"/>
      <c r="G87" s="327" t="s">
        <v>15662</v>
      </c>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A3AB9F7-15AD-4F9D-9AAA-DBB6F4327E38}"/>
    <hyperlink ref="D20" r:id="rId4" xr:uid="{9CBE2B94-5FA1-4F68-84A9-0D8960E3CAB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3A880B2-F26A-4132-85CE-B805910E4573}"/>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WätaS Wärmetauscher Sachsen GmbH</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 Enrico Böhme</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info@waetas.de</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0049 37360 69 49 0</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Mrs. Yvonne Glöß</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gloess@waetas.de</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44952</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5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1307</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1307</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1307</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1307</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1307</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1307</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1307</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1307</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6.7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56.7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28.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56.2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0">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8.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Yvonne Glöß</cp:lastModifiedBy>
  <cp:lastPrinted>2023-01-26T09:11:06Z</cp:lastPrinted>
  <dcterms:created xsi:type="dcterms:W3CDTF">2010-06-21T21:00:23Z</dcterms:created>
  <dcterms:modified xsi:type="dcterms:W3CDTF">2023-01-26T09:59:54Z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